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Documents\public_htm\public_html\"/>
    </mc:Choice>
  </mc:AlternateContent>
  <xr:revisionPtr revIDLastSave="0" documentId="13_ncr:1_{6EC3270D-0088-422F-8192-F43A8B14F3F3}" xr6:coauthVersionLast="47" xr6:coauthVersionMax="47" xr10:uidLastSave="{00000000-0000-0000-0000-000000000000}"/>
  <workbookProtection lockStructure="1"/>
  <bookViews>
    <workbookView xWindow="-120" yWindow="-120" windowWidth="20730" windowHeight="11160" activeTab="12" xr2:uid="{00000000-000D-0000-FFFF-FFFF00000000}"/>
  </bookViews>
  <sheets>
    <sheet name="4" sheetId="1" r:id="rId1"/>
    <sheet name="5" sheetId="2" r:id="rId2"/>
    <sheet name="6" sheetId="3" r:id="rId3"/>
    <sheet name="7" sheetId="4" r:id="rId4"/>
    <sheet name="8" sheetId="5" r:id="rId5"/>
    <sheet name="9" sheetId="6" r:id="rId6"/>
    <sheet name="10" sheetId="7" r:id="rId7"/>
    <sheet name="11" sheetId="8" r:id="rId8"/>
    <sheet name="12" sheetId="9" r:id="rId9"/>
    <sheet name="1" sheetId="10" r:id="rId10"/>
    <sheet name="2" sheetId="11" r:id="rId11"/>
    <sheet name="3" sheetId="12" r:id="rId12"/>
    <sheet name="ロット別収量" sheetId="13" r:id="rId13"/>
  </sheets>
  <definedNames>
    <definedName name="_xlnm.Print_Area" localSheetId="9">'1'!$A$1:Z43</definedName>
    <definedName name="_xlnm.Print_Area" localSheetId="6">'10'!$A$1:Z43</definedName>
    <definedName name="_xlnm.Print_Area" localSheetId="7">'11'!$A$1:Z43</definedName>
    <definedName name="_xlnm.Print_Area" localSheetId="8">'12'!$A$1:Z43</definedName>
    <definedName name="_xlnm.Print_Area" localSheetId="10">'2'!$A$1:Z43</definedName>
    <definedName name="_xlnm.Print_Area" localSheetId="11">'3'!$A$1:$AB$54</definedName>
    <definedName name="_xlnm.Print_Area" localSheetId="0">'4'!$A$1:$AB$43</definedName>
    <definedName name="_xlnm.Print_Area" localSheetId="1">'5'!$A$1:$Z$38</definedName>
    <definedName name="_xlnm.Print_Area" localSheetId="2">'6'!$A$1:$AB$43</definedName>
    <definedName name="_xlnm.Print_Area" localSheetId="3">'7'!$A$1:Z43</definedName>
    <definedName name="_xlnm.Print_Area" localSheetId="4">'8'!$A$1:$AB$43</definedName>
    <definedName name="_xlnm.Print_Area" localSheetId="5">'9'!$A$1:$AB$43</definedName>
    <definedName name="_xlnm.Print_Area" localSheetId="12">ロット別収量!$A$1:$T$24</definedName>
    <definedName name="Z_A82FB63C_2A94_42D5_9C7A_4B6A140511F1_.wvu.PrintArea" localSheetId="9" hidden="1">'1'!$A$1:$Z$43</definedName>
    <definedName name="Z_A82FB63C_2A94_42D5_9C7A_4B6A140511F1_.wvu.PrintArea" localSheetId="6" hidden="1">'10'!$A$1:$Z$43</definedName>
    <definedName name="Z_A82FB63C_2A94_42D5_9C7A_4B6A140511F1_.wvu.PrintArea" localSheetId="7" hidden="1">'11'!$A$1:$Z$43</definedName>
    <definedName name="Z_A82FB63C_2A94_42D5_9C7A_4B6A140511F1_.wvu.PrintArea" localSheetId="8" hidden="1">'12'!$A$1:$Z$43</definedName>
    <definedName name="Z_A82FB63C_2A94_42D5_9C7A_4B6A140511F1_.wvu.PrintArea" localSheetId="10" hidden="1">'2'!$A$1:$Z$43</definedName>
    <definedName name="Z_A82FB63C_2A94_42D5_9C7A_4B6A140511F1_.wvu.PrintArea" localSheetId="11" hidden="1">'3'!$A$1:$AB$54</definedName>
    <definedName name="Z_A82FB63C_2A94_42D5_9C7A_4B6A140511F1_.wvu.PrintArea" localSheetId="0" hidden="1">'4'!$A$1:$AB$43</definedName>
    <definedName name="Z_A82FB63C_2A94_42D5_9C7A_4B6A140511F1_.wvu.PrintArea" localSheetId="1" hidden="1">'5'!$A$1:$Z$43</definedName>
    <definedName name="Z_A82FB63C_2A94_42D5_9C7A_4B6A140511F1_.wvu.PrintArea" localSheetId="2" hidden="1">'6'!$A$1:$AB$43</definedName>
    <definedName name="Z_A82FB63C_2A94_42D5_9C7A_4B6A140511F1_.wvu.PrintArea" localSheetId="3" hidden="1">'7'!$A$1:$Z$43</definedName>
    <definedName name="Z_A82FB63C_2A94_42D5_9C7A_4B6A140511F1_.wvu.PrintArea" localSheetId="4" hidden="1">'8'!$A$1:$AB$43</definedName>
    <definedName name="Z_A82FB63C_2A94_42D5_9C7A_4B6A140511F1_.wvu.PrintArea" localSheetId="5" hidden="1">'9'!$A$1:$AB$43</definedName>
    <definedName name="Z_A82FB63C_2A94_42D5_9C7A_4B6A140511F1_.wvu.PrintArea" localSheetId="12" hidden="1">ロット別収量!$A$1:$T$24</definedName>
  </definedNames>
  <calcPr calcId="181029"/>
  <customWorkbookViews>
    <customWorkbookView name="sas - 個人用ビュー" guid="{A82FB63C-2A94-42D5-9C7A-4B6A140511F1}" mergeInterval="0" personalView="1" maximized="1" xWindow="-8" yWindow="-8" windowWidth="1936" windowHeight="1066" activeSheetId="10"/>
  </customWorkbookViews>
</workbook>
</file>

<file path=xl/calcChain.xml><?xml version="1.0" encoding="utf-8"?>
<calcChain xmlns="http://schemas.openxmlformats.org/spreadsheetml/2006/main">
  <c r="T5" i="13" l="1"/>
  <c r="T6" i="13"/>
  <c r="T7" i="13"/>
  <c r="T8" i="13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T4" i="13"/>
  <c r="C1" i="13"/>
  <c r="T41" i="1"/>
  <c r="Q41" i="1"/>
  <c r="Y12" i="6"/>
  <c r="K10" i="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4" i="13"/>
  <c r="Y10" i="1"/>
  <c r="Y11" i="1"/>
  <c r="Y12" i="1"/>
  <c r="Y13" i="1"/>
  <c r="Y14" i="1"/>
  <c r="Y15" i="1"/>
  <c r="Y16" i="1"/>
  <c r="Y9" i="1"/>
  <c r="Y9" i="2"/>
  <c r="K10" i="1"/>
  <c r="G10" i="1" s="1"/>
  <c r="K11" i="1"/>
  <c r="G11" i="1" s="1"/>
  <c r="K34" i="1"/>
  <c r="G34" i="1" s="1"/>
  <c r="Y34" i="1"/>
  <c r="Z34" i="1" s="1"/>
  <c r="AB34" i="1"/>
  <c r="K35" i="1"/>
  <c r="G35" i="1" s="1"/>
  <c r="Y35" i="1"/>
  <c r="Z35" i="1" s="1"/>
  <c r="AB35" i="1"/>
  <c r="K36" i="1"/>
  <c r="G36" i="1" s="1"/>
  <c r="Y36" i="1"/>
  <c r="Z36" i="1" s="1"/>
  <c r="AB36" i="1"/>
  <c r="K37" i="1"/>
  <c r="G37" i="1" s="1"/>
  <c r="Y37" i="1"/>
  <c r="Z37" i="1" s="1"/>
  <c r="AB37" i="1"/>
  <c r="K38" i="1"/>
  <c r="G38" i="1" s="1"/>
  <c r="Y38" i="1"/>
  <c r="Z38" i="1" s="1"/>
  <c r="AB38" i="1"/>
  <c r="K34" i="2"/>
  <c r="G34" i="2" s="1"/>
  <c r="Y34" i="2"/>
  <c r="Z34" i="2" s="1"/>
  <c r="AB34" i="2"/>
  <c r="K35" i="2"/>
  <c r="G35" i="2" s="1"/>
  <c r="Y35" i="2"/>
  <c r="Z35" i="2" s="1"/>
  <c r="AB35" i="2"/>
  <c r="K36" i="2"/>
  <c r="G36" i="2" s="1"/>
  <c r="Y36" i="2"/>
  <c r="Z36" i="2" s="1"/>
  <c r="AB36" i="2"/>
  <c r="K37" i="2"/>
  <c r="G37" i="2" s="1"/>
  <c r="Y37" i="2"/>
  <c r="Z37" i="2" s="1"/>
  <c r="AB37" i="2"/>
  <c r="K38" i="2"/>
  <c r="G38" i="2" s="1"/>
  <c r="Y38" i="2"/>
  <c r="Z38" i="2" s="1"/>
  <c r="AB38" i="2"/>
  <c r="K38" i="4" l="1"/>
  <c r="G38" i="4" s="1"/>
  <c r="K10" i="4"/>
  <c r="G10" i="4" s="1"/>
  <c r="Y10" i="4"/>
  <c r="Z10" i="4"/>
  <c r="K11" i="4"/>
  <c r="G11" i="4" s="1"/>
  <c r="Y11" i="4"/>
  <c r="Z11" i="4" s="1"/>
  <c r="K12" i="4"/>
  <c r="G12" i="4" s="1"/>
  <c r="Y12" i="4"/>
  <c r="Z12" i="4" s="1"/>
  <c r="K13" i="4"/>
  <c r="G13" i="4" s="1"/>
  <c r="Y13" i="4"/>
  <c r="Z13" i="4" s="1"/>
  <c r="K14" i="4"/>
  <c r="G14" i="4" s="1"/>
  <c r="Y14" i="4"/>
  <c r="Z14" i="4" s="1"/>
  <c r="K15" i="4"/>
  <c r="G15" i="4" s="1"/>
  <c r="Y15" i="4"/>
  <c r="Z15" i="4" s="1"/>
  <c r="K16" i="4"/>
  <c r="G16" i="4" s="1"/>
  <c r="Y16" i="4"/>
  <c r="Z16" i="4"/>
  <c r="K17" i="4"/>
  <c r="G17" i="4" s="1"/>
  <c r="Y17" i="4"/>
  <c r="Z17" i="4" s="1"/>
  <c r="K18" i="4"/>
  <c r="G18" i="4" s="1"/>
  <c r="Y18" i="4"/>
  <c r="Z18" i="4" s="1"/>
  <c r="K19" i="4"/>
  <c r="G19" i="4" s="1"/>
  <c r="Y19" i="4"/>
  <c r="Z19" i="4" s="1"/>
  <c r="K20" i="4"/>
  <c r="G20" i="4" s="1"/>
  <c r="Y20" i="4"/>
  <c r="Z20" i="4"/>
  <c r="K13" i="1" l="1"/>
  <c r="G13" i="1" s="1"/>
  <c r="Z13" i="1"/>
  <c r="K14" i="1"/>
  <c r="G14" i="1" s="1"/>
  <c r="Z14" i="1"/>
  <c r="K15" i="1"/>
  <c r="G15" i="1" s="1"/>
  <c r="Z15" i="1"/>
  <c r="K16" i="1"/>
  <c r="G16" i="1" s="1"/>
  <c r="Z16" i="1"/>
  <c r="K17" i="1"/>
  <c r="G17" i="1" s="1"/>
  <c r="Y17" i="1"/>
  <c r="Z17" i="1" s="1"/>
  <c r="K18" i="1"/>
  <c r="G18" i="1" s="1"/>
  <c r="Y18" i="1"/>
  <c r="Z18" i="1" s="1"/>
  <c r="K19" i="1"/>
  <c r="G19" i="1" s="1"/>
  <c r="Y19" i="1"/>
  <c r="Z19" i="1" s="1"/>
  <c r="K20" i="1"/>
  <c r="G20" i="1" s="1"/>
  <c r="Y20" i="1"/>
  <c r="Z20" i="1" s="1"/>
  <c r="K21" i="1"/>
  <c r="G21" i="1" s="1"/>
  <c r="Y21" i="1"/>
  <c r="Z21" i="1" s="1"/>
  <c r="K22" i="1"/>
  <c r="G22" i="1" s="1"/>
  <c r="Y22" i="1"/>
  <c r="Z22" i="1" s="1"/>
  <c r="K23" i="1"/>
  <c r="G23" i="1" s="1"/>
  <c r="Y23" i="1"/>
  <c r="Z23" i="1" s="1"/>
  <c r="K24" i="1"/>
  <c r="G24" i="1" s="1"/>
  <c r="Y24" i="1"/>
  <c r="Z24" i="1" s="1"/>
  <c r="K25" i="1"/>
  <c r="G25" i="1" s="1"/>
  <c r="Y25" i="1"/>
  <c r="Z25" i="1" s="1"/>
  <c r="K26" i="1"/>
  <c r="G26" i="1" s="1"/>
  <c r="Y26" i="1"/>
  <c r="Z26" i="1" s="1"/>
  <c r="K27" i="1"/>
  <c r="G27" i="1" s="1"/>
  <c r="Y27" i="1"/>
  <c r="Z27" i="1" s="1"/>
  <c r="K28" i="1"/>
  <c r="G28" i="1" s="1"/>
  <c r="Y28" i="1"/>
  <c r="Z28" i="1" s="1"/>
  <c r="K29" i="1"/>
  <c r="G29" i="1" s="1"/>
  <c r="Y29" i="1"/>
  <c r="Z29" i="1" s="1"/>
  <c r="AB29" i="1"/>
  <c r="K30" i="1"/>
  <c r="G30" i="1" s="1"/>
  <c r="Y30" i="1"/>
  <c r="Z30" i="1" s="1"/>
  <c r="AB30" i="1"/>
  <c r="K31" i="1"/>
  <c r="G31" i="1" s="1"/>
  <c r="Y31" i="1"/>
  <c r="Z31" i="1" s="1"/>
  <c r="AB31" i="1"/>
  <c r="K32" i="1"/>
  <c r="G32" i="1" s="1"/>
  <c r="Y32" i="1"/>
  <c r="Z32" i="1" s="1"/>
  <c r="AB32" i="1"/>
  <c r="K33" i="1"/>
  <c r="G33" i="1" s="1"/>
  <c r="Y33" i="1"/>
  <c r="Z33" i="1" s="1"/>
  <c r="AB33" i="1"/>
  <c r="K19" i="7" l="1"/>
  <c r="G19" i="7" s="1"/>
  <c r="Y19" i="7"/>
  <c r="Z19" i="7" s="1"/>
  <c r="Q39" i="1" l="1"/>
  <c r="P39" i="1"/>
  <c r="O39" i="1"/>
  <c r="J39" i="1"/>
  <c r="E39" i="1"/>
  <c r="D39" i="1"/>
  <c r="Y29" i="2" l="1"/>
  <c r="Z29" i="2" s="1"/>
  <c r="Y30" i="2"/>
  <c r="Z30" i="2" s="1"/>
  <c r="Y31" i="2"/>
  <c r="Y32" i="2"/>
  <c r="Z32" i="2" s="1"/>
  <c r="Y33" i="2"/>
  <c r="Z33" i="2" s="1"/>
  <c r="Z31" i="2"/>
  <c r="AB29" i="2"/>
  <c r="AB30" i="2"/>
  <c r="AB31" i="2"/>
  <c r="AB32" i="2"/>
  <c r="AB33" i="2"/>
  <c r="C3" i="12" l="1"/>
  <c r="C3" i="11"/>
  <c r="C3" i="10"/>
  <c r="C3" i="9"/>
  <c r="C3" i="8"/>
  <c r="C3" i="7"/>
  <c r="C3" i="4"/>
  <c r="C3" i="6"/>
  <c r="C3" i="5" l="1"/>
  <c r="C3" i="3"/>
  <c r="C3" i="2"/>
  <c r="Y9" i="10" l="1"/>
  <c r="Y9" i="11" l="1"/>
  <c r="Y9" i="12" l="1"/>
  <c r="Y15" i="12"/>
  <c r="Z15" i="12" s="1"/>
  <c r="Y13" i="12"/>
  <c r="Y12" i="12"/>
  <c r="Y9" i="7" l="1"/>
  <c r="Y14" i="12"/>
  <c r="Y21" i="4" l="1"/>
  <c r="Z21" i="4" s="1"/>
  <c r="Y22" i="4"/>
  <c r="Z22" i="4" s="1"/>
  <c r="Y23" i="4"/>
  <c r="Z23" i="4" s="1"/>
  <c r="Y24" i="4"/>
  <c r="Z24" i="4" s="1"/>
  <c r="Y25" i="4"/>
  <c r="Z25" i="4" s="1"/>
  <c r="Y26" i="4"/>
  <c r="Z26" i="4" s="1"/>
  <c r="Y27" i="4"/>
  <c r="Z27" i="4" s="1"/>
  <c r="Y28" i="4"/>
  <c r="Z28" i="4" s="1"/>
  <c r="Z28" i="3"/>
  <c r="Y10" i="3"/>
  <c r="Z10" i="3" s="1"/>
  <c r="Y11" i="3"/>
  <c r="Z11" i="3" s="1"/>
  <c r="Y12" i="3"/>
  <c r="Z12" i="3" s="1"/>
  <c r="Y13" i="3"/>
  <c r="Z13" i="3" s="1"/>
  <c r="Y14" i="3"/>
  <c r="Z14" i="3" s="1"/>
  <c r="Y15" i="3"/>
  <c r="Z15" i="3" s="1"/>
  <c r="Y16" i="3"/>
  <c r="Z16" i="3" s="1"/>
  <c r="Y17" i="3"/>
  <c r="Z17" i="3" s="1"/>
  <c r="Y18" i="3"/>
  <c r="Z18" i="3" s="1"/>
  <c r="Y19" i="3"/>
  <c r="Z19" i="3" s="1"/>
  <c r="Y20" i="3"/>
  <c r="Z20" i="3" s="1"/>
  <c r="Y21" i="3"/>
  <c r="Z21" i="3" s="1"/>
  <c r="Y22" i="3"/>
  <c r="Z22" i="3" s="1"/>
  <c r="Y23" i="3"/>
  <c r="Z23" i="3" s="1"/>
  <c r="Y24" i="3"/>
  <c r="Z24" i="3" s="1"/>
  <c r="Y25" i="3"/>
  <c r="Z25" i="3" s="1"/>
  <c r="Y26" i="3"/>
  <c r="Z26" i="3" s="1"/>
  <c r="Y27" i="3"/>
  <c r="Z27" i="3" s="1"/>
  <c r="Y28" i="3"/>
  <c r="Y10" i="2"/>
  <c r="Z10" i="2" s="1"/>
  <c r="Y11" i="2"/>
  <c r="Z11" i="2" s="1"/>
  <c r="Y12" i="2"/>
  <c r="Z12" i="2" s="1"/>
  <c r="Y13" i="2"/>
  <c r="Z13" i="2" s="1"/>
  <c r="Y14" i="2"/>
  <c r="Z14" i="2" s="1"/>
  <c r="Y15" i="2"/>
  <c r="Z15" i="2" s="1"/>
  <c r="Y16" i="2"/>
  <c r="Z16" i="2" s="1"/>
  <c r="Y17" i="2"/>
  <c r="Z17" i="2" s="1"/>
  <c r="Y18" i="2"/>
  <c r="Z18" i="2" s="1"/>
  <c r="Y19" i="2"/>
  <c r="Z19" i="2" s="1"/>
  <c r="Y20" i="2"/>
  <c r="Z20" i="2" s="1"/>
  <c r="Y21" i="2"/>
  <c r="Z21" i="2" s="1"/>
  <c r="Y22" i="2"/>
  <c r="Z22" i="2" s="1"/>
  <c r="Y23" i="2"/>
  <c r="Z23" i="2" s="1"/>
  <c r="Y24" i="2"/>
  <c r="Z24" i="2" s="1"/>
  <c r="Y25" i="2"/>
  <c r="Z25" i="2" s="1"/>
  <c r="Y26" i="2"/>
  <c r="Z26" i="2" s="1"/>
  <c r="Y27" i="2"/>
  <c r="Z27" i="2" s="1"/>
  <c r="Y28" i="2"/>
  <c r="Z28" i="2" s="1"/>
  <c r="Y23" i="12" l="1"/>
  <c r="Z23" i="12" s="1"/>
  <c r="K21" i="9"/>
  <c r="G21" i="9" s="1"/>
  <c r="K20" i="12"/>
  <c r="G20" i="12" s="1"/>
  <c r="K19" i="12"/>
  <c r="G19" i="12" s="1"/>
  <c r="K18" i="12"/>
  <c r="G18" i="12" s="1"/>
  <c r="K17" i="12"/>
  <c r="G17" i="12" s="1"/>
  <c r="K16" i="12"/>
  <c r="G16" i="12" s="1"/>
  <c r="K15" i="12"/>
  <c r="G15" i="12" s="1"/>
  <c r="K14" i="12"/>
  <c r="G14" i="12" s="1"/>
  <c r="K13" i="12"/>
  <c r="G13" i="12" s="1"/>
  <c r="K12" i="12"/>
  <c r="G12" i="12" s="1"/>
  <c r="K11" i="12"/>
  <c r="G11" i="12" s="1"/>
  <c r="K10" i="12"/>
  <c r="G10" i="12" s="1"/>
  <c r="K20" i="11"/>
  <c r="G20" i="11" s="1"/>
  <c r="K19" i="11"/>
  <c r="G19" i="11" s="1"/>
  <c r="K18" i="11"/>
  <c r="G18" i="11" s="1"/>
  <c r="K17" i="11"/>
  <c r="G17" i="11" s="1"/>
  <c r="K16" i="11"/>
  <c r="G16" i="11" s="1"/>
  <c r="K15" i="11"/>
  <c r="G15" i="11" s="1"/>
  <c r="K14" i="11"/>
  <c r="G14" i="11" s="1"/>
  <c r="K13" i="11"/>
  <c r="G13" i="11" s="1"/>
  <c r="K12" i="11"/>
  <c r="G12" i="11" s="1"/>
  <c r="K11" i="11"/>
  <c r="G11" i="11" s="1"/>
  <c r="K10" i="11"/>
  <c r="G10" i="11" s="1"/>
  <c r="K20" i="10"/>
  <c r="G20" i="10" s="1"/>
  <c r="K19" i="10"/>
  <c r="G19" i="10" s="1"/>
  <c r="K18" i="10"/>
  <c r="G18" i="10" s="1"/>
  <c r="K17" i="10"/>
  <c r="G17" i="10" s="1"/>
  <c r="K16" i="10"/>
  <c r="G16" i="10" s="1"/>
  <c r="K15" i="10"/>
  <c r="G15" i="10" s="1"/>
  <c r="K14" i="10"/>
  <c r="G14" i="10" s="1"/>
  <c r="K13" i="10"/>
  <c r="G13" i="10" s="1"/>
  <c r="K12" i="10"/>
  <c r="G12" i="10" s="1"/>
  <c r="K11" i="10"/>
  <c r="G11" i="10" s="1"/>
  <c r="K10" i="10"/>
  <c r="G10" i="10" s="1"/>
  <c r="K20" i="9"/>
  <c r="G20" i="9" s="1"/>
  <c r="K19" i="9"/>
  <c r="G19" i="9" s="1"/>
  <c r="K18" i="9"/>
  <c r="G18" i="9" s="1"/>
  <c r="K17" i="9"/>
  <c r="G17" i="9" s="1"/>
  <c r="K16" i="9"/>
  <c r="G16" i="9" s="1"/>
  <c r="K15" i="9"/>
  <c r="G15" i="9" s="1"/>
  <c r="K14" i="9"/>
  <c r="G14" i="9" s="1"/>
  <c r="K13" i="9"/>
  <c r="G13" i="9" s="1"/>
  <c r="K12" i="9"/>
  <c r="G12" i="9" s="1"/>
  <c r="K11" i="9"/>
  <c r="G11" i="9" s="1"/>
  <c r="K10" i="9"/>
  <c r="G10" i="9" s="1"/>
  <c r="K17" i="8"/>
  <c r="G17" i="8" s="1"/>
  <c r="K16" i="8"/>
  <c r="G16" i="8" s="1"/>
  <c r="K15" i="8"/>
  <c r="G15" i="8" s="1"/>
  <c r="K14" i="8"/>
  <c r="G14" i="8" s="1"/>
  <c r="K13" i="8"/>
  <c r="G13" i="8" s="1"/>
  <c r="K12" i="8"/>
  <c r="G12" i="8" s="1"/>
  <c r="K18" i="7"/>
  <c r="G18" i="7" s="1"/>
  <c r="K17" i="7"/>
  <c r="G17" i="7" s="1"/>
  <c r="K16" i="7"/>
  <c r="G16" i="7" s="1"/>
  <c r="K15" i="7"/>
  <c r="G15" i="7" s="1"/>
  <c r="K14" i="7"/>
  <c r="G14" i="7" s="1"/>
  <c r="K19" i="6"/>
  <c r="G19" i="6" s="1"/>
  <c r="K18" i="6"/>
  <c r="G18" i="6" s="1"/>
  <c r="K17" i="6"/>
  <c r="G17" i="6" s="1"/>
  <c r="K16" i="6"/>
  <c r="G16" i="6" s="1"/>
  <c r="K15" i="6"/>
  <c r="G15" i="6" s="1"/>
  <c r="K14" i="5"/>
  <c r="G14" i="5" s="1"/>
  <c r="K13" i="5"/>
  <c r="G13" i="5" s="1"/>
  <c r="K12" i="5"/>
  <c r="G12" i="5" s="1"/>
  <c r="K11" i="5"/>
  <c r="G11" i="5" s="1"/>
  <c r="K10" i="5"/>
  <c r="G10" i="5" s="1"/>
  <c r="K17" i="3"/>
  <c r="G17" i="3" s="1"/>
  <c r="K16" i="3"/>
  <c r="G16" i="3" s="1"/>
  <c r="K15" i="3"/>
  <c r="G15" i="3" s="1"/>
  <c r="K14" i="3"/>
  <c r="G14" i="3" s="1"/>
  <c r="K13" i="3"/>
  <c r="G13" i="3" s="1"/>
  <c r="K12" i="3"/>
  <c r="G12" i="3" s="1"/>
  <c r="K11" i="3"/>
  <c r="G11" i="3" s="1"/>
  <c r="K14" i="2"/>
  <c r="G14" i="2" s="1"/>
  <c r="K13" i="2"/>
  <c r="G13" i="2" s="1"/>
  <c r="K12" i="2"/>
  <c r="G12" i="2" s="1"/>
  <c r="K11" i="2"/>
  <c r="G11" i="2" s="1"/>
  <c r="K10" i="2"/>
  <c r="G10" i="2" s="1"/>
  <c r="H24" i="13"/>
  <c r="I24" i="13"/>
  <c r="J24" i="13"/>
  <c r="K24" i="13"/>
  <c r="L24" i="13"/>
  <c r="M24" i="13"/>
  <c r="N24" i="13"/>
  <c r="O24" i="13"/>
  <c r="P24" i="13"/>
  <c r="Q24" i="13"/>
  <c r="R24" i="13"/>
  <c r="S24" i="13"/>
  <c r="G24" i="13"/>
  <c r="G27" i="13" s="1"/>
  <c r="Z12" i="1"/>
  <c r="Z11" i="1"/>
  <c r="Z10" i="1"/>
  <c r="Y9" i="3"/>
  <c r="Y9" i="4"/>
  <c r="Y28" i="5"/>
  <c r="Z28" i="5" s="1"/>
  <c r="Y27" i="5"/>
  <c r="Z27" i="5" s="1"/>
  <c r="Y26" i="5"/>
  <c r="Z26" i="5" s="1"/>
  <c r="Y25" i="5"/>
  <c r="Z25" i="5" s="1"/>
  <c r="Y24" i="5"/>
  <c r="Z24" i="5" s="1"/>
  <c r="Y23" i="5"/>
  <c r="Z23" i="5" s="1"/>
  <c r="Y22" i="5"/>
  <c r="Z22" i="5" s="1"/>
  <c r="Y21" i="5"/>
  <c r="Z21" i="5" s="1"/>
  <c r="Y20" i="5"/>
  <c r="Z20" i="5" s="1"/>
  <c r="Y19" i="5"/>
  <c r="Z19" i="5" s="1"/>
  <c r="Y18" i="5"/>
  <c r="Z18" i="5" s="1"/>
  <c r="Y17" i="5"/>
  <c r="Z17" i="5" s="1"/>
  <c r="Y16" i="5"/>
  <c r="Z16" i="5" s="1"/>
  <c r="Y15" i="5"/>
  <c r="Z15" i="5" s="1"/>
  <c r="Y14" i="5"/>
  <c r="Z14" i="5" s="1"/>
  <c r="Y13" i="5"/>
  <c r="Z13" i="5" s="1"/>
  <c r="Y12" i="5"/>
  <c r="Z12" i="5" s="1"/>
  <c r="Y11" i="5"/>
  <c r="Z11" i="5" s="1"/>
  <c r="Y10" i="5"/>
  <c r="Z10" i="5" s="1"/>
  <c r="Y9" i="5"/>
  <c r="Y28" i="6"/>
  <c r="Z28" i="6" s="1"/>
  <c r="Y27" i="6"/>
  <c r="Z27" i="6" s="1"/>
  <c r="Y26" i="6"/>
  <c r="Z26" i="6" s="1"/>
  <c r="Y25" i="6"/>
  <c r="Z25" i="6" s="1"/>
  <c r="Y24" i="6"/>
  <c r="Z24" i="6" s="1"/>
  <c r="Y23" i="6"/>
  <c r="Z23" i="6" s="1"/>
  <c r="Y22" i="6"/>
  <c r="Z22" i="6" s="1"/>
  <c r="Y21" i="6"/>
  <c r="Z21" i="6" s="1"/>
  <c r="Y20" i="6"/>
  <c r="Z20" i="6" s="1"/>
  <c r="Y19" i="6"/>
  <c r="Z19" i="6" s="1"/>
  <c r="Y18" i="6"/>
  <c r="Z18" i="6" s="1"/>
  <c r="Y17" i="6"/>
  <c r="Z17" i="6" s="1"/>
  <c r="Y16" i="6"/>
  <c r="Z16" i="6" s="1"/>
  <c r="Y15" i="6"/>
  <c r="Z15" i="6" s="1"/>
  <c r="Y14" i="6"/>
  <c r="Z14" i="6" s="1"/>
  <c r="Y13" i="6"/>
  <c r="Z13" i="6" s="1"/>
  <c r="Z12" i="6"/>
  <c r="Y11" i="6"/>
  <c r="Z11" i="6" s="1"/>
  <c r="Y10" i="6"/>
  <c r="Z10" i="6" s="1"/>
  <c r="Y9" i="6"/>
  <c r="Y28" i="7"/>
  <c r="Z28" i="7" s="1"/>
  <c r="Y27" i="7"/>
  <c r="Z27" i="7" s="1"/>
  <c r="Y26" i="7"/>
  <c r="Z26" i="7" s="1"/>
  <c r="Y25" i="7"/>
  <c r="Z25" i="7" s="1"/>
  <c r="Y24" i="7"/>
  <c r="Z24" i="7" s="1"/>
  <c r="Y23" i="7"/>
  <c r="Z23" i="7" s="1"/>
  <c r="Y22" i="7"/>
  <c r="Z22" i="7" s="1"/>
  <c r="Y21" i="7"/>
  <c r="Z21" i="7" s="1"/>
  <c r="Y20" i="7"/>
  <c r="Z20" i="7" s="1"/>
  <c r="Y18" i="7"/>
  <c r="Y17" i="7"/>
  <c r="Y16" i="7"/>
  <c r="Y15" i="7"/>
  <c r="Y14" i="7"/>
  <c r="Y13" i="7"/>
  <c r="Y12" i="7"/>
  <c r="Y11" i="7"/>
  <c r="Y10" i="7"/>
  <c r="Y28" i="8"/>
  <c r="Z28" i="8" s="1"/>
  <c r="Y27" i="8"/>
  <c r="Z27" i="8" s="1"/>
  <c r="Y26" i="8"/>
  <c r="Z26" i="8" s="1"/>
  <c r="Y25" i="8"/>
  <c r="Z25" i="8" s="1"/>
  <c r="Y24" i="8"/>
  <c r="Z24" i="8" s="1"/>
  <c r="Y23" i="8"/>
  <c r="Z23" i="8" s="1"/>
  <c r="Y22" i="8"/>
  <c r="Z22" i="8" s="1"/>
  <c r="Y21" i="8"/>
  <c r="Z21" i="8" s="1"/>
  <c r="Y20" i="8"/>
  <c r="Z20" i="8" s="1"/>
  <c r="Y19" i="8"/>
  <c r="Y18" i="8"/>
  <c r="Y17" i="8"/>
  <c r="Y16" i="8"/>
  <c r="Y15" i="8"/>
  <c r="Y14" i="8"/>
  <c r="Y13" i="8"/>
  <c r="Y12" i="8"/>
  <c r="Y11" i="8"/>
  <c r="Y10" i="8"/>
  <c r="Y9" i="8"/>
  <c r="Y28" i="9"/>
  <c r="Z28" i="9" s="1"/>
  <c r="Y27" i="9"/>
  <c r="Z27" i="9" s="1"/>
  <c r="Y26" i="9"/>
  <c r="Z26" i="9" s="1"/>
  <c r="Y25" i="9"/>
  <c r="Z25" i="9" s="1"/>
  <c r="Y24" i="9"/>
  <c r="Z24" i="9" s="1"/>
  <c r="Y23" i="9"/>
  <c r="Z23" i="9" s="1"/>
  <c r="Y22" i="9"/>
  <c r="Z22" i="9" s="1"/>
  <c r="Y21" i="9"/>
  <c r="Z21" i="9" s="1"/>
  <c r="Y20" i="9"/>
  <c r="Z20" i="9" s="1"/>
  <c r="Y19" i="9"/>
  <c r="Y18" i="9"/>
  <c r="Y17" i="9"/>
  <c r="Y16" i="9"/>
  <c r="Y15" i="9"/>
  <c r="Y14" i="9"/>
  <c r="Y13" i="9"/>
  <c r="Y12" i="9"/>
  <c r="Y11" i="9"/>
  <c r="Y10" i="9"/>
  <c r="Y9" i="9"/>
  <c r="Y28" i="10"/>
  <c r="Z28" i="10" s="1"/>
  <c r="Y27" i="10"/>
  <c r="Z27" i="10" s="1"/>
  <c r="Y26" i="10"/>
  <c r="Z26" i="10" s="1"/>
  <c r="Y25" i="10"/>
  <c r="Z25" i="10" s="1"/>
  <c r="Y24" i="10"/>
  <c r="Z24" i="10" s="1"/>
  <c r="Y23" i="10"/>
  <c r="Z23" i="10" s="1"/>
  <c r="Y22" i="10"/>
  <c r="Z22" i="10" s="1"/>
  <c r="Y21" i="10"/>
  <c r="Z21" i="10" s="1"/>
  <c r="Y20" i="10"/>
  <c r="Z20" i="10" s="1"/>
  <c r="Y19" i="10"/>
  <c r="Y18" i="10"/>
  <c r="Y17" i="10"/>
  <c r="Y16" i="10"/>
  <c r="Y15" i="10"/>
  <c r="Y14" i="10"/>
  <c r="Y13" i="10"/>
  <c r="Y12" i="10"/>
  <c r="Y11" i="10"/>
  <c r="Y10" i="10"/>
  <c r="Y28" i="11"/>
  <c r="Z28" i="11" s="1"/>
  <c r="Y27" i="11"/>
  <c r="Z27" i="11" s="1"/>
  <c r="Y26" i="11"/>
  <c r="Z26" i="11" s="1"/>
  <c r="Y25" i="11"/>
  <c r="Z25" i="11" s="1"/>
  <c r="Y24" i="11"/>
  <c r="Z24" i="11" s="1"/>
  <c r="Y23" i="11"/>
  <c r="Z23" i="11" s="1"/>
  <c r="Y22" i="11"/>
  <c r="Z22" i="11" s="1"/>
  <c r="Y21" i="11"/>
  <c r="Z21" i="11" s="1"/>
  <c r="Y20" i="11"/>
  <c r="Z20" i="11" s="1"/>
  <c r="Y19" i="11"/>
  <c r="Y18" i="11"/>
  <c r="Y17" i="11"/>
  <c r="Y16" i="11"/>
  <c r="Y15" i="11"/>
  <c r="Y14" i="11"/>
  <c r="Y13" i="11"/>
  <c r="Y12" i="11"/>
  <c r="Y11" i="11"/>
  <c r="Y10" i="11"/>
  <c r="Y20" i="12"/>
  <c r="Z20" i="12" s="1"/>
  <c r="Y21" i="12"/>
  <c r="Z21" i="12" s="1"/>
  <c r="Y22" i="12"/>
  <c r="Z22" i="12" s="1"/>
  <c r="Y24" i="12"/>
  <c r="Z24" i="12" s="1"/>
  <c r="Y25" i="12"/>
  <c r="Z25" i="12" s="1"/>
  <c r="Y26" i="12"/>
  <c r="Z26" i="12" s="1"/>
  <c r="Y27" i="12"/>
  <c r="Z27" i="12" s="1"/>
  <c r="Y28" i="12"/>
  <c r="Z28" i="12" s="1"/>
  <c r="Y10" i="12"/>
  <c r="Y11" i="12"/>
  <c r="Y16" i="12"/>
  <c r="Y17" i="12"/>
  <c r="Y18" i="12"/>
  <c r="Y19" i="12"/>
  <c r="H27" i="13" l="1"/>
  <c r="T27" i="13" s="1"/>
  <c r="AA24" i="12"/>
  <c r="AB24" i="12" s="1"/>
  <c r="AB24" i="1" s="1"/>
  <c r="AA27" i="12"/>
  <c r="AB27" i="12" s="1"/>
  <c r="AB27" i="1" s="1"/>
  <c r="AA22" i="12"/>
  <c r="AB22" i="12" s="1"/>
  <c r="AB22" i="1" s="1"/>
  <c r="AA26" i="12"/>
  <c r="AB26" i="12" s="1"/>
  <c r="AB26" i="1" s="1"/>
  <c r="AA20" i="12"/>
  <c r="AB20" i="12" s="1"/>
  <c r="AB20" i="4" s="1"/>
  <c r="AA21" i="12"/>
  <c r="AB21" i="12" s="1"/>
  <c r="AB21" i="1" s="1"/>
  <c r="AA25" i="12"/>
  <c r="AB25" i="12" s="1"/>
  <c r="AB25" i="1" s="1"/>
  <c r="AA23" i="12"/>
  <c r="AB23" i="12" s="1"/>
  <c r="AB23" i="1" s="1"/>
  <c r="T24" i="13"/>
  <c r="K13" i="7"/>
  <c r="K20" i="7"/>
  <c r="K21" i="7"/>
  <c r="K22" i="7"/>
  <c r="K23" i="7"/>
  <c r="K24" i="7"/>
  <c r="AB20" i="1" l="1"/>
  <c r="AB24" i="3"/>
  <c r="AB24" i="4"/>
  <c r="AB25" i="3"/>
  <c r="AB25" i="4"/>
  <c r="AB26" i="3"/>
  <c r="AB26" i="4"/>
  <c r="AB21" i="3"/>
  <c r="AB21" i="4"/>
  <c r="AB22" i="3"/>
  <c r="AB22" i="4"/>
  <c r="AB23" i="3"/>
  <c r="AB23" i="4"/>
  <c r="AB20" i="3"/>
  <c r="AB27" i="3"/>
  <c r="AB27" i="4"/>
  <c r="AB24" i="2"/>
  <c r="AB25" i="2"/>
  <c r="AB26" i="2"/>
  <c r="AB23" i="2"/>
  <c r="AB21" i="2"/>
  <c r="AB22" i="2"/>
  <c r="AB20" i="2"/>
  <c r="AB27" i="2"/>
  <c r="AB24" i="5"/>
  <c r="AB25" i="5"/>
  <c r="AB26" i="5"/>
  <c r="AB21" i="5"/>
  <c r="AB22" i="5"/>
  <c r="AB23" i="5"/>
  <c r="AB20" i="5"/>
  <c r="AB27" i="5"/>
  <c r="AB24" i="7"/>
  <c r="AB24" i="6"/>
  <c r="AB25" i="7"/>
  <c r="AB25" i="6"/>
  <c r="AB26" i="7"/>
  <c r="AB26" i="6"/>
  <c r="AB21" i="7"/>
  <c r="AB21" i="6"/>
  <c r="AB22" i="7"/>
  <c r="AB22" i="6"/>
  <c r="AB23" i="7"/>
  <c r="AB23" i="6"/>
  <c r="AB20" i="7"/>
  <c r="AB20" i="6"/>
  <c r="AB27" i="7"/>
  <c r="AB27" i="6"/>
  <c r="AB24" i="9"/>
  <c r="AB24" i="8"/>
  <c r="AB26" i="9"/>
  <c r="AB26" i="8"/>
  <c r="AB21" i="9"/>
  <c r="AB21" i="8"/>
  <c r="AB22" i="9"/>
  <c r="AB22" i="8"/>
  <c r="AB25" i="9"/>
  <c r="AB25" i="8"/>
  <c r="AB23" i="9"/>
  <c r="AB23" i="8"/>
  <c r="AB20" i="9"/>
  <c r="AB20" i="8"/>
  <c r="AB27" i="9"/>
  <c r="AB27" i="8"/>
  <c r="AB20" i="11"/>
  <c r="AB20" i="10"/>
  <c r="AB24" i="11"/>
  <c r="AB24" i="10"/>
  <c r="AB26" i="11"/>
  <c r="AB26" i="10"/>
  <c r="AB21" i="11"/>
  <c r="AB21" i="10"/>
  <c r="AB23" i="11"/>
  <c r="AB23" i="10"/>
  <c r="AB22" i="11"/>
  <c r="AB22" i="10"/>
  <c r="AB25" i="11"/>
  <c r="AB25" i="10"/>
  <c r="AB27" i="11"/>
  <c r="AB27" i="10"/>
  <c r="D39" i="9"/>
  <c r="D39" i="2"/>
  <c r="D39" i="3"/>
  <c r="D39" i="4"/>
  <c r="D39" i="5"/>
  <c r="D39" i="6"/>
  <c r="D39" i="7"/>
  <c r="D39" i="8"/>
  <c r="D39" i="11"/>
  <c r="D39" i="10"/>
  <c r="E39" i="12"/>
  <c r="D39" i="12"/>
  <c r="C47" i="12"/>
  <c r="O39" i="12"/>
  <c r="G47" i="12"/>
  <c r="F47" i="12"/>
  <c r="E47" i="12"/>
  <c r="C48" i="12" l="1"/>
  <c r="Z19" i="8"/>
  <c r="Z19" i="9"/>
  <c r="Z19" i="10"/>
  <c r="Z19" i="11"/>
  <c r="Z19" i="12"/>
  <c r="AA19" i="12" l="1"/>
  <c r="AB19" i="12" s="1"/>
  <c r="AB19" i="4" s="1"/>
  <c r="J42" i="12"/>
  <c r="W39" i="12"/>
  <c r="V39" i="12"/>
  <c r="U39" i="12"/>
  <c r="T39" i="12"/>
  <c r="S39" i="12"/>
  <c r="R39" i="12"/>
  <c r="Q39" i="12"/>
  <c r="P39" i="12"/>
  <c r="J39" i="12"/>
  <c r="K38" i="12"/>
  <c r="G38" i="12" s="1"/>
  <c r="K37" i="12"/>
  <c r="G37" i="12" s="1"/>
  <c r="K36" i="12"/>
  <c r="G36" i="12" s="1"/>
  <c r="K35" i="12"/>
  <c r="G35" i="12" s="1"/>
  <c r="K34" i="12"/>
  <c r="G34" i="12" s="1"/>
  <c r="K33" i="12"/>
  <c r="G33" i="12" s="1"/>
  <c r="K32" i="12"/>
  <c r="G32" i="12" s="1"/>
  <c r="K31" i="12"/>
  <c r="G31" i="12" s="1"/>
  <c r="K30" i="12"/>
  <c r="G30" i="12" s="1"/>
  <c r="K29" i="12"/>
  <c r="G29" i="12" s="1"/>
  <c r="K28" i="12"/>
  <c r="G28" i="12" s="1"/>
  <c r="K27" i="12"/>
  <c r="G27" i="12" s="1"/>
  <c r="K26" i="12"/>
  <c r="G26" i="12" s="1"/>
  <c r="K25" i="12"/>
  <c r="G25" i="12" s="1"/>
  <c r="K24" i="12"/>
  <c r="G24" i="12" s="1"/>
  <c r="K23" i="12"/>
  <c r="G23" i="12" s="1"/>
  <c r="K22" i="12"/>
  <c r="G22" i="12" s="1"/>
  <c r="K21" i="12"/>
  <c r="G21" i="12" s="1"/>
  <c r="Z18" i="12"/>
  <c r="Z17" i="12"/>
  <c r="Z16" i="12"/>
  <c r="Z14" i="12"/>
  <c r="Z13" i="12"/>
  <c r="Z12" i="12"/>
  <c r="Z11" i="12"/>
  <c r="Z10" i="12"/>
  <c r="Z9" i="12"/>
  <c r="K9" i="12"/>
  <c r="G9" i="12" s="1"/>
  <c r="I3" i="12"/>
  <c r="A5" i="12"/>
  <c r="J42" i="11"/>
  <c r="W39" i="11"/>
  <c r="V39" i="11"/>
  <c r="U39" i="11"/>
  <c r="T39" i="11"/>
  <c r="S39" i="11"/>
  <c r="R39" i="11"/>
  <c r="Q39" i="11"/>
  <c r="P39" i="11"/>
  <c r="O39" i="11"/>
  <c r="J39" i="11"/>
  <c r="E39" i="11"/>
  <c r="K38" i="11"/>
  <c r="G38" i="11" s="1"/>
  <c r="K37" i="11"/>
  <c r="G37" i="11" s="1"/>
  <c r="K36" i="11"/>
  <c r="G36" i="11" s="1"/>
  <c r="K35" i="11"/>
  <c r="G35" i="11" s="1"/>
  <c r="K34" i="11"/>
  <c r="G34" i="11" s="1"/>
  <c r="K33" i="11"/>
  <c r="G33" i="11" s="1"/>
  <c r="K32" i="11"/>
  <c r="G32" i="11" s="1"/>
  <c r="K31" i="11"/>
  <c r="G31" i="11" s="1"/>
  <c r="K30" i="11"/>
  <c r="G30" i="11" s="1"/>
  <c r="K29" i="11"/>
  <c r="G29" i="11" s="1"/>
  <c r="K28" i="11"/>
  <c r="G28" i="11" s="1"/>
  <c r="K27" i="11"/>
  <c r="G27" i="11" s="1"/>
  <c r="K26" i="11"/>
  <c r="G26" i="11" s="1"/>
  <c r="K25" i="11"/>
  <c r="G25" i="11" s="1"/>
  <c r="K24" i="11"/>
  <c r="G24" i="11" s="1"/>
  <c r="K23" i="11"/>
  <c r="G23" i="11" s="1"/>
  <c r="K22" i="11"/>
  <c r="G22" i="11" s="1"/>
  <c r="K21" i="11"/>
  <c r="G21" i="11" s="1"/>
  <c r="Z18" i="11"/>
  <c r="Z17" i="11"/>
  <c r="Z16" i="11"/>
  <c r="Z15" i="11"/>
  <c r="Z14" i="11"/>
  <c r="Z13" i="11"/>
  <c r="Z12" i="11"/>
  <c r="Z11" i="11"/>
  <c r="Z10" i="11"/>
  <c r="Z9" i="11"/>
  <c r="K9" i="11"/>
  <c r="G9" i="11" s="1"/>
  <c r="I3" i="11"/>
  <c r="A5" i="11"/>
  <c r="J42" i="10"/>
  <c r="W39" i="10"/>
  <c r="V39" i="10"/>
  <c r="U39" i="10"/>
  <c r="T39" i="10"/>
  <c r="S39" i="10"/>
  <c r="R39" i="10"/>
  <c r="Q39" i="10"/>
  <c r="P39" i="10"/>
  <c r="O39" i="10"/>
  <c r="J39" i="10"/>
  <c r="E39" i="10"/>
  <c r="K38" i="10"/>
  <c r="G38" i="10" s="1"/>
  <c r="K37" i="10"/>
  <c r="G37" i="10" s="1"/>
  <c r="K36" i="10"/>
  <c r="G36" i="10" s="1"/>
  <c r="K35" i="10"/>
  <c r="G35" i="10" s="1"/>
  <c r="K34" i="10"/>
  <c r="G34" i="10" s="1"/>
  <c r="K33" i="10"/>
  <c r="G33" i="10" s="1"/>
  <c r="K32" i="10"/>
  <c r="G32" i="10" s="1"/>
  <c r="K31" i="10"/>
  <c r="G31" i="10" s="1"/>
  <c r="K30" i="10"/>
  <c r="G30" i="10" s="1"/>
  <c r="K29" i="10"/>
  <c r="G29" i="10" s="1"/>
  <c r="K28" i="10"/>
  <c r="G28" i="10" s="1"/>
  <c r="K27" i="10"/>
  <c r="G27" i="10" s="1"/>
  <c r="K26" i="10"/>
  <c r="G26" i="10" s="1"/>
  <c r="K25" i="10"/>
  <c r="G25" i="10" s="1"/>
  <c r="K24" i="10"/>
  <c r="G24" i="10" s="1"/>
  <c r="K23" i="10"/>
  <c r="G23" i="10" s="1"/>
  <c r="K22" i="10"/>
  <c r="G22" i="10" s="1"/>
  <c r="K21" i="10"/>
  <c r="G21" i="10" s="1"/>
  <c r="Z18" i="10"/>
  <c r="Z17" i="10"/>
  <c r="Z16" i="10"/>
  <c r="Z15" i="10"/>
  <c r="Z14" i="10"/>
  <c r="Z13" i="10"/>
  <c r="Z12" i="10"/>
  <c r="Z11" i="10"/>
  <c r="Z10" i="10"/>
  <c r="Z9" i="10"/>
  <c r="K9" i="10"/>
  <c r="G9" i="10" s="1"/>
  <c r="I3" i="10"/>
  <c r="A5" i="10"/>
  <c r="J42" i="9"/>
  <c r="W39" i="9"/>
  <c r="V39" i="9"/>
  <c r="U39" i="9"/>
  <c r="T39" i="9"/>
  <c r="S39" i="9"/>
  <c r="R39" i="9"/>
  <c r="Q39" i="9"/>
  <c r="P39" i="9"/>
  <c r="O39" i="9"/>
  <c r="J39" i="9"/>
  <c r="E39" i="9"/>
  <c r="K38" i="9"/>
  <c r="G38" i="9" s="1"/>
  <c r="K37" i="9"/>
  <c r="G37" i="9" s="1"/>
  <c r="K36" i="9"/>
  <c r="G36" i="9" s="1"/>
  <c r="K35" i="9"/>
  <c r="G35" i="9" s="1"/>
  <c r="K34" i="9"/>
  <c r="G34" i="9" s="1"/>
  <c r="K33" i="9"/>
  <c r="G33" i="9" s="1"/>
  <c r="K32" i="9"/>
  <c r="G32" i="9" s="1"/>
  <c r="K31" i="9"/>
  <c r="G31" i="9" s="1"/>
  <c r="K30" i="9"/>
  <c r="G30" i="9"/>
  <c r="K29" i="9"/>
  <c r="G29" i="9" s="1"/>
  <c r="K28" i="9"/>
  <c r="G28" i="9" s="1"/>
  <c r="K27" i="9"/>
  <c r="G27" i="9" s="1"/>
  <c r="K26" i="9"/>
  <c r="G26" i="9" s="1"/>
  <c r="K25" i="9"/>
  <c r="G25" i="9" s="1"/>
  <c r="K24" i="9"/>
  <c r="G24" i="9" s="1"/>
  <c r="K23" i="9"/>
  <c r="G23" i="9" s="1"/>
  <c r="K22" i="9"/>
  <c r="G22" i="9" s="1"/>
  <c r="Z18" i="9"/>
  <c r="Z17" i="9"/>
  <c r="Z16" i="9"/>
  <c r="Z15" i="9"/>
  <c r="Z14" i="9"/>
  <c r="Z13" i="9"/>
  <c r="Z12" i="9"/>
  <c r="Z11" i="9"/>
  <c r="Z10" i="9"/>
  <c r="Z9" i="9"/>
  <c r="K9" i="9"/>
  <c r="I3" i="9"/>
  <c r="A5" i="9"/>
  <c r="J42" i="8"/>
  <c r="W39" i="8"/>
  <c r="V39" i="8"/>
  <c r="U39" i="8"/>
  <c r="T39" i="8"/>
  <c r="S39" i="8"/>
  <c r="R39" i="8"/>
  <c r="Q39" i="8"/>
  <c r="P39" i="8"/>
  <c r="O39" i="8"/>
  <c r="J39" i="8"/>
  <c r="E39" i="8"/>
  <c r="K38" i="8"/>
  <c r="G38" i="8" s="1"/>
  <c r="K37" i="8"/>
  <c r="G37" i="8" s="1"/>
  <c r="K36" i="8"/>
  <c r="G36" i="8" s="1"/>
  <c r="K35" i="8"/>
  <c r="G35" i="8" s="1"/>
  <c r="K34" i="8"/>
  <c r="G34" i="8" s="1"/>
  <c r="K33" i="8"/>
  <c r="G33" i="8" s="1"/>
  <c r="K32" i="8"/>
  <c r="G32" i="8" s="1"/>
  <c r="K31" i="8"/>
  <c r="G31" i="8" s="1"/>
  <c r="K30" i="8"/>
  <c r="G30" i="8" s="1"/>
  <c r="K29" i="8"/>
  <c r="G29" i="8" s="1"/>
  <c r="K28" i="8"/>
  <c r="G28" i="8" s="1"/>
  <c r="K27" i="8"/>
  <c r="G27" i="8" s="1"/>
  <c r="K26" i="8"/>
  <c r="G26" i="8" s="1"/>
  <c r="K25" i="8"/>
  <c r="G25" i="8"/>
  <c r="K24" i="8"/>
  <c r="G24" i="8" s="1"/>
  <c r="K23" i="8"/>
  <c r="G23" i="8" s="1"/>
  <c r="K22" i="8"/>
  <c r="G22" i="8" s="1"/>
  <c r="K21" i="8"/>
  <c r="G21" i="8" s="1"/>
  <c r="K20" i="8"/>
  <c r="G20" i="8" s="1"/>
  <c r="K19" i="8"/>
  <c r="G19" i="8" s="1"/>
  <c r="Z18" i="8"/>
  <c r="K18" i="8"/>
  <c r="G18" i="8" s="1"/>
  <c r="Z17" i="8"/>
  <c r="Z16" i="8"/>
  <c r="Z15" i="8"/>
  <c r="Z14" i="8"/>
  <c r="Z13" i="8"/>
  <c r="Z12" i="8"/>
  <c r="Z11" i="8"/>
  <c r="K11" i="8"/>
  <c r="G11" i="8" s="1"/>
  <c r="Z10" i="8"/>
  <c r="K10" i="8"/>
  <c r="Z9" i="8"/>
  <c r="K9" i="8"/>
  <c r="G9" i="8" s="1"/>
  <c r="I3" i="8"/>
  <c r="A5" i="8"/>
  <c r="J42" i="7"/>
  <c r="W39" i="7"/>
  <c r="V39" i="7"/>
  <c r="U39" i="7"/>
  <c r="T39" i="7"/>
  <c r="S39" i="7"/>
  <c r="R39" i="7"/>
  <c r="Q39" i="7"/>
  <c r="P39" i="7"/>
  <c r="O39" i="7"/>
  <c r="J39" i="7"/>
  <c r="E39" i="7"/>
  <c r="K38" i="7"/>
  <c r="G38" i="7" s="1"/>
  <c r="K37" i="7"/>
  <c r="G37" i="7" s="1"/>
  <c r="K36" i="7"/>
  <c r="G36" i="7" s="1"/>
  <c r="K35" i="7"/>
  <c r="G35" i="7" s="1"/>
  <c r="K34" i="7"/>
  <c r="G34" i="7"/>
  <c r="K33" i="7"/>
  <c r="G33" i="7" s="1"/>
  <c r="K32" i="7"/>
  <c r="G32" i="7"/>
  <c r="K31" i="7"/>
  <c r="G31" i="7" s="1"/>
  <c r="K30" i="7"/>
  <c r="G30" i="7" s="1"/>
  <c r="K29" i="7"/>
  <c r="G29" i="7" s="1"/>
  <c r="K28" i="7"/>
  <c r="G28" i="7" s="1"/>
  <c r="K27" i="7"/>
  <c r="G27" i="7" s="1"/>
  <c r="K26" i="7"/>
  <c r="G26" i="7" s="1"/>
  <c r="K25" i="7"/>
  <c r="G25" i="7" s="1"/>
  <c r="G24" i="7"/>
  <c r="G23" i="7"/>
  <c r="G22" i="7"/>
  <c r="G21" i="7"/>
  <c r="G20" i="7"/>
  <c r="Z18" i="7"/>
  <c r="Z17" i="7"/>
  <c r="Z16" i="7"/>
  <c r="Z15" i="7"/>
  <c r="Z14" i="7"/>
  <c r="Z13" i="7"/>
  <c r="G13" i="7"/>
  <c r="Z12" i="7"/>
  <c r="K12" i="7"/>
  <c r="G12" i="7" s="1"/>
  <c r="Z11" i="7"/>
  <c r="K11" i="7"/>
  <c r="G11" i="7" s="1"/>
  <c r="Z10" i="7"/>
  <c r="K10" i="7"/>
  <c r="G10" i="7" s="1"/>
  <c r="Z9" i="7"/>
  <c r="K9" i="7"/>
  <c r="G9" i="7" s="1"/>
  <c r="I3" i="7"/>
  <c r="A5" i="7"/>
  <c r="J42" i="6"/>
  <c r="W39" i="6"/>
  <c r="V39" i="6"/>
  <c r="U39" i="6"/>
  <c r="T39" i="6"/>
  <c r="S39" i="6"/>
  <c r="R39" i="6"/>
  <c r="Q39" i="6"/>
  <c r="P39" i="6"/>
  <c r="O39" i="6"/>
  <c r="J39" i="6"/>
  <c r="E39" i="6"/>
  <c r="K38" i="6"/>
  <c r="G38" i="6" s="1"/>
  <c r="K37" i="6"/>
  <c r="G37" i="6"/>
  <c r="K36" i="6"/>
  <c r="G36" i="6" s="1"/>
  <c r="K35" i="6"/>
  <c r="G35" i="6" s="1"/>
  <c r="K34" i="6"/>
  <c r="G34" i="6" s="1"/>
  <c r="K33" i="6"/>
  <c r="G33" i="6" s="1"/>
  <c r="K32" i="6"/>
  <c r="G32" i="6" s="1"/>
  <c r="K31" i="6"/>
  <c r="G31" i="6" s="1"/>
  <c r="K30" i="6"/>
  <c r="G30" i="6" s="1"/>
  <c r="K29" i="6"/>
  <c r="G29" i="6" s="1"/>
  <c r="K28" i="6"/>
  <c r="G28" i="6" s="1"/>
  <c r="K27" i="6"/>
  <c r="G27" i="6" s="1"/>
  <c r="K26" i="6"/>
  <c r="G26" i="6" s="1"/>
  <c r="K25" i="6"/>
  <c r="G25" i="6" s="1"/>
  <c r="K24" i="6"/>
  <c r="G24" i="6" s="1"/>
  <c r="K23" i="6"/>
  <c r="G23" i="6" s="1"/>
  <c r="K22" i="6"/>
  <c r="G22" i="6" s="1"/>
  <c r="K21" i="6"/>
  <c r="G21" i="6" s="1"/>
  <c r="K20" i="6"/>
  <c r="G20" i="6" s="1"/>
  <c r="K14" i="6"/>
  <c r="G14" i="6" s="1"/>
  <c r="K13" i="6"/>
  <c r="G13" i="6" s="1"/>
  <c r="K12" i="6"/>
  <c r="G12" i="6" s="1"/>
  <c r="K11" i="6"/>
  <c r="K10" i="6"/>
  <c r="G10" i="6" s="1"/>
  <c r="Z9" i="6"/>
  <c r="K9" i="6"/>
  <c r="G9" i="6" s="1"/>
  <c r="I3" i="6"/>
  <c r="A5" i="6"/>
  <c r="J42" i="5"/>
  <c r="W39" i="5"/>
  <c r="V39" i="5"/>
  <c r="U39" i="5"/>
  <c r="T39" i="5"/>
  <c r="S39" i="5"/>
  <c r="R39" i="5"/>
  <c r="Q39" i="5"/>
  <c r="P39" i="5"/>
  <c r="O39" i="5"/>
  <c r="J39" i="5"/>
  <c r="E39" i="5"/>
  <c r="K38" i="5"/>
  <c r="G38" i="5" s="1"/>
  <c r="K37" i="5"/>
  <c r="G37" i="5" s="1"/>
  <c r="K36" i="5"/>
  <c r="G36" i="5" s="1"/>
  <c r="K35" i="5"/>
  <c r="G35" i="5" s="1"/>
  <c r="K34" i="5"/>
  <c r="G34" i="5" s="1"/>
  <c r="K33" i="5"/>
  <c r="G33" i="5" s="1"/>
  <c r="K32" i="5"/>
  <c r="G32" i="5" s="1"/>
  <c r="K31" i="5"/>
  <c r="G31" i="5" s="1"/>
  <c r="K30" i="5"/>
  <c r="G30" i="5" s="1"/>
  <c r="K29" i="5"/>
  <c r="G29" i="5"/>
  <c r="K28" i="5"/>
  <c r="G28" i="5" s="1"/>
  <c r="K27" i="5"/>
  <c r="G27" i="5" s="1"/>
  <c r="K26" i="5"/>
  <c r="G26" i="5"/>
  <c r="K25" i="5"/>
  <c r="G25" i="5" s="1"/>
  <c r="K24" i="5"/>
  <c r="G24" i="5" s="1"/>
  <c r="K23" i="5"/>
  <c r="G23" i="5" s="1"/>
  <c r="K22" i="5"/>
  <c r="G22" i="5" s="1"/>
  <c r="K21" i="5"/>
  <c r="G21" i="5" s="1"/>
  <c r="K20" i="5"/>
  <c r="G20" i="5" s="1"/>
  <c r="K19" i="5"/>
  <c r="G19" i="5" s="1"/>
  <c r="K18" i="5"/>
  <c r="G18" i="5" s="1"/>
  <c r="K17" i="5"/>
  <c r="G17" i="5" s="1"/>
  <c r="K16" i="5"/>
  <c r="G16" i="5" s="1"/>
  <c r="K15" i="5"/>
  <c r="G15" i="5" s="1"/>
  <c r="Z9" i="5"/>
  <c r="K9" i="5"/>
  <c r="I3" i="5"/>
  <c r="A5" i="5"/>
  <c r="J42" i="4"/>
  <c r="W39" i="4"/>
  <c r="V39" i="4"/>
  <c r="U39" i="4"/>
  <c r="T39" i="4"/>
  <c r="S39" i="4"/>
  <c r="R39" i="4"/>
  <c r="Q39" i="4"/>
  <c r="P39" i="4"/>
  <c r="O39" i="4"/>
  <c r="J39" i="4"/>
  <c r="E39" i="4"/>
  <c r="K37" i="4"/>
  <c r="G37" i="4" s="1"/>
  <c r="K36" i="4"/>
  <c r="G36" i="4" s="1"/>
  <c r="K35" i="4"/>
  <c r="G35" i="4" s="1"/>
  <c r="K34" i="4"/>
  <c r="G34" i="4" s="1"/>
  <c r="K33" i="4"/>
  <c r="G33" i="4" s="1"/>
  <c r="K32" i="4"/>
  <c r="G32" i="4" s="1"/>
  <c r="K31" i="4"/>
  <c r="G31" i="4" s="1"/>
  <c r="K30" i="4"/>
  <c r="G30" i="4" s="1"/>
  <c r="K29" i="4"/>
  <c r="G29" i="4" s="1"/>
  <c r="K28" i="4"/>
  <c r="G28" i="4" s="1"/>
  <c r="K27" i="4"/>
  <c r="G27" i="4" s="1"/>
  <c r="K26" i="4"/>
  <c r="G26" i="4" s="1"/>
  <c r="K25" i="4"/>
  <c r="G25" i="4" s="1"/>
  <c r="K24" i="4"/>
  <c r="G24" i="4" s="1"/>
  <c r="K23" i="4"/>
  <c r="G23" i="4" s="1"/>
  <c r="K22" i="4"/>
  <c r="G22" i="4" s="1"/>
  <c r="K21" i="4"/>
  <c r="G21" i="4" s="1"/>
  <c r="Z9" i="4"/>
  <c r="K9" i="4"/>
  <c r="I3" i="4"/>
  <c r="A5" i="4"/>
  <c r="J42" i="3"/>
  <c r="W39" i="3"/>
  <c r="V39" i="3"/>
  <c r="U39" i="3"/>
  <c r="T39" i="3"/>
  <c r="S39" i="3"/>
  <c r="R39" i="3"/>
  <c r="Q39" i="3"/>
  <c r="P39" i="3"/>
  <c r="O39" i="3"/>
  <c r="J39" i="3"/>
  <c r="E39" i="3"/>
  <c r="K38" i="3"/>
  <c r="G38" i="3" s="1"/>
  <c r="K37" i="3"/>
  <c r="G37" i="3" s="1"/>
  <c r="K36" i="3"/>
  <c r="G36" i="3" s="1"/>
  <c r="K35" i="3"/>
  <c r="G35" i="3" s="1"/>
  <c r="K34" i="3"/>
  <c r="G34" i="3" s="1"/>
  <c r="K33" i="3"/>
  <c r="G33" i="3" s="1"/>
  <c r="K32" i="3"/>
  <c r="G32" i="3" s="1"/>
  <c r="K31" i="3"/>
  <c r="G31" i="3" s="1"/>
  <c r="K30" i="3"/>
  <c r="G30" i="3" s="1"/>
  <c r="K29" i="3"/>
  <c r="G29" i="3" s="1"/>
  <c r="K28" i="3"/>
  <c r="G28" i="3" s="1"/>
  <c r="K27" i="3"/>
  <c r="G27" i="3" s="1"/>
  <c r="K26" i="3"/>
  <c r="G26" i="3" s="1"/>
  <c r="K25" i="3"/>
  <c r="G25" i="3" s="1"/>
  <c r="K24" i="3"/>
  <c r="G24" i="3" s="1"/>
  <c r="K23" i="3"/>
  <c r="G23" i="3" s="1"/>
  <c r="K22" i="3"/>
  <c r="G22" i="3" s="1"/>
  <c r="K21" i="3"/>
  <c r="G21" i="3" s="1"/>
  <c r="K20" i="3"/>
  <c r="G20" i="3" s="1"/>
  <c r="K19" i="3"/>
  <c r="G19" i="3" s="1"/>
  <c r="K18" i="3"/>
  <c r="G18" i="3" s="1"/>
  <c r="G10" i="3"/>
  <c r="Z9" i="3"/>
  <c r="K9" i="3"/>
  <c r="G9" i="3" s="1"/>
  <c r="I3" i="3"/>
  <c r="A5" i="3"/>
  <c r="J42" i="2"/>
  <c r="W39" i="2"/>
  <c r="V39" i="2"/>
  <c r="U39" i="2"/>
  <c r="T39" i="2"/>
  <c r="S39" i="2"/>
  <c r="R39" i="2"/>
  <c r="Q39" i="2"/>
  <c r="P39" i="2"/>
  <c r="O39" i="2"/>
  <c r="J39" i="2"/>
  <c r="E39" i="2"/>
  <c r="K33" i="2"/>
  <c r="G33" i="2" s="1"/>
  <c r="K32" i="2"/>
  <c r="G32" i="2" s="1"/>
  <c r="K31" i="2"/>
  <c r="G31" i="2" s="1"/>
  <c r="K30" i="2"/>
  <c r="G30" i="2" s="1"/>
  <c r="K29" i="2"/>
  <c r="G29" i="2" s="1"/>
  <c r="K28" i="2"/>
  <c r="G28" i="2" s="1"/>
  <c r="K27" i="2"/>
  <c r="G27" i="2" s="1"/>
  <c r="K26" i="2"/>
  <c r="G26" i="2" s="1"/>
  <c r="K25" i="2"/>
  <c r="G25" i="2" s="1"/>
  <c r="K24" i="2"/>
  <c r="G24" i="2" s="1"/>
  <c r="K23" i="2"/>
  <c r="G23" i="2" s="1"/>
  <c r="K22" i="2"/>
  <c r="G22" i="2" s="1"/>
  <c r="K21" i="2"/>
  <c r="G21" i="2" s="1"/>
  <c r="K20" i="2"/>
  <c r="G20" i="2" s="1"/>
  <c r="K19" i="2"/>
  <c r="G19" i="2" s="1"/>
  <c r="K18" i="2"/>
  <c r="G18" i="2" s="1"/>
  <c r="K17" i="2"/>
  <c r="G17" i="2" s="1"/>
  <c r="K16" i="2"/>
  <c r="G16" i="2" s="1"/>
  <c r="K15" i="2"/>
  <c r="G15" i="2" s="1"/>
  <c r="Z9" i="2"/>
  <c r="Z39" i="2" s="1"/>
  <c r="K9" i="2"/>
  <c r="I3" i="2"/>
  <c r="A5" i="2"/>
  <c r="J42" i="1"/>
  <c r="J43" i="1" s="1"/>
  <c r="W39" i="1"/>
  <c r="V39" i="1"/>
  <c r="U39" i="1"/>
  <c r="T39" i="1"/>
  <c r="S39" i="1"/>
  <c r="R39" i="1"/>
  <c r="K12" i="1"/>
  <c r="G12" i="1" s="1"/>
  <c r="Z9" i="1"/>
  <c r="Z39" i="1" s="1"/>
  <c r="L9" i="1"/>
  <c r="L10" i="1" s="1"/>
  <c r="L11" i="1" s="1"/>
  <c r="K9" i="1"/>
  <c r="AB19" i="7" l="1"/>
  <c r="AB19" i="1"/>
  <c r="W40" i="9"/>
  <c r="G9" i="1"/>
  <c r="G40" i="1" s="1"/>
  <c r="J47" i="12" s="1"/>
  <c r="K39" i="1"/>
  <c r="G40" i="7"/>
  <c r="L47" i="12" s="1"/>
  <c r="W40" i="4"/>
  <c r="T40" i="7"/>
  <c r="G40" i="10"/>
  <c r="L50" i="12" s="1"/>
  <c r="G40" i="12"/>
  <c r="L52" i="12" s="1"/>
  <c r="G40" i="11"/>
  <c r="L51" i="12" s="1"/>
  <c r="Q40" i="2"/>
  <c r="G40" i="3"/>
  <c r="J49" i="12" s="1"/>
  <c r="AB19" i="10"/>
  <c r="AB19" i="11"/>
  <c r="Q40" i="1"/>
  <c r="Q40" i="8"/>
  <c r="Q40" i="11"/>
  <c r="AB19" i="3"/>
  <c r="AB19" i="2"/>
  <c r="AB19" i="5"/>
  <c r="AB19" i="6"/>
  <c r="AB19" i="8"/>
  <c r="AB19" i="9"/>
  <c r="L12" i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W40" i="1"/>
  <c r="W43" i="1" s="1"/>
  <c r="W44" i="12"/>
  <c r="G48" i="12" s="1"/>
  <c r="Q40" i="10"/>
  <c r="T40" i="6"/>
  <c r="T40" i="12"/>
  <c r="Q40" i="12"/>
  <c r="T44" i="12"/>
  <c r="F48" i="12" s="1"/>
  <c r="Q44" i="12"/>
  <c r="E48" i="12" s="1"/>
  <c r="K42" i="1"/>
  <c r="K43" i="1" s="1"/>
  <c r="K42" i="8"/>
  <c r="W40" i="6"/>
  <c r="T40" i="1"/>
  <c r="R5" i="2" s="1"/>
  <c r="T40" i="10"/>
  <c r="K42" i="6"/>
  <c r="Q40" i="5"/>
  <c r="K42" i="4"/>
  <c r="W40" i="12"/>
  <c r="K42" i="12"/>
  <c r="T40" i="9"/>
  <c r="G40" i="8"/>
  <c r="L48" i="12" s="1"/>
  <c r="Z39" i="5"/>
  <c r="T40" i="3"/>
  <c r="T40" i="2"/>
  <c r="W40" i="2"/>
  <c r="Q40" i="3"/>
  <c r="W40" i="3"/>
  <c r="W40" i="5"/>
  <c r="W40" i="8"/>
  <c r="W40" i="10"/>
  <c r="W40" i="11"/>
  <c r="K42" i="3"/>
  <c r="Q40" i="4"/>
  <c r="T40" i="5"/>
  <c r="Q40" i="6"/>
  <c r="G11" i="6"/>
  <c r="G40" i="6" s="1"/>
  <c r="J52" i="12" s="1"/>
  <c r="Q40" i="7"/>
  <c r="W40" i="7"/>
  <c r="K39" i="7"/>
  <c r="T40" i="8"/>
  <c r="Q40" i="9"/>
  <c r="K42" i="11"/>
  <c r="T40" i="11"/>
  <c r="Z39" i="10"/>
  <c r="Z39" i="8"/>
  <c r="Z39" i="7"/>
  <c r="AA14" i="12"/>
  <c r="AB14" i="12" s="1"/>
  <c r="AB14" i="4" s="1"/>
  <c r="Z39" i="6"/>
  <c r="AA13" i="12"/>
  <c r="AB13" i="12" s="1"/>
  <c r="AB13" i="4" s="1"/>
  <c r="Z39" i="4"/>
  <c r="AA28" i="12" s="1"/>
  <c r="AB28" i="12" s="1"/>
  <c r="AA11" i="12"/>
  <c r="AB11" i="12" s="1"/>
  <c r="AB11" i="4" s="1"/>
  <c r="AA10" i="12"/>
  <c r="AB10" i="12" s="1"/>
  <c r="AB10" i="4" s="1"/>
  <c r="Z39" i="3"/>
  <c r="AA12" i="12"/>
  <c r="AB12" i="12" s="1"/>
  <c r="Z39" i="12"/>
  <c r="K39" i="12"/>
  <c r="J43" i="3"/>
  <c r="J43" i="2"/>
  <c r="G9" i="2"/>
  <c r="G40" i="2" s="1"/>
  <c r="J48" i="12" s="1"/>
  <c r="K39" i="2"/>
  <c r="K42" i="2"/>
  <c r="K39" i="3"/>
  <c r="AA9" i="12"/>
  <c r="AB9" i="12" s="1"/>
  <c r="K39" i="6"/>
  <c r="Z39" i="9"/>
  <c r="AA15" i="12"/>
  <c r="AB15" i="12" s="1"/>
  <c r="AB15" i="4" s="1"/>
  <c r="AA16" i="12"/>
  <c r="AB16" i="12" s="1"/>
  <c r="AB16" i="4" s="1"/>
  <c r="AA17" i="12"/>
  <c r="AB17" i="12" s="1"/>
  <c r="AB17" i="4" s="1"/>
  <c r="AA18" i="12"/>
  <c r="AB18" i="12" s="1"/>
  <c r="AB18" i="4" s="1"/>
  <c r="G9" i="4"/>
  <c r="G40" i="4" s="1"/>
  <c r="J50" i="12" s="1"/>
  <c r="G9" i="5"/>
  <c r="G40" i="5" s="1"/>
  <c r="J51" i="12" s="1"/>
  <c r="K39" i="5"/>
  <c r="K39" i="8"/>
  <c r="K39" i="4"/>
  <c r="K42" i="5"/>
  <c r="T40" i="4"/>
  <c r="K39" i="9"/>
  <c r="K42" i="9"/>
  <c r="G9" i="9"/>
  <c r="G40" i="9" s="1"/>
  <c r="L49" i="12" s="1"/>
  <c r="K42" i="7"/>
  <c r="Z39" i="11"/>
  <c r="K39" i="10"/>
  <c r="K39" i="11"/>
  <c r="K42" i="10"/>
  <c r="AB12" i="4" l="1"/>
  <c r="AB12" i="1"/>
  <c r="AB15" i="1"/>
  <c r="AB14" i="1"/>
  <c r="AB18" i="1"/>
  <c r="AB12" i="11"/>
  <c r="AB17" i="1"/>
  <c r="AB13" i="1"/>
  <c r="AB28" i="1"/>
  <c r="AB28" i="3"/>
  <c r="AB28" i="4"/>
  <c r="AB28" i="2"/>
  <c r="AB28" i="7"/>
  <c r="AB28" i="9"/>
  <c r="AB28" i="11"/>
  <c r="AB28" i="5"/>
  <c r="AB28" i="6"/>
  <c r="AB28" i="8"/>
  <c r="AB28" i="10"/>
  <c r="AB16" i="10"/>
  <c r="AB16" i="1"/>
  <c r="L5" i="2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53" i="12"/>
  <c r="W43" i="4"/>
  <c r="Q5" i="2"/>
  <c r="Q41" i="2" s="1"/>
  <c r="Q5" i="3" s="1"/>
  <c r="Q41" i="3" s="1"/>
  <c r="Q5" i="4" s="1"/>
  <c r="Q41" i="4" s="1"/>
  <c r="Q5" i="5" s="1"/>
  <c r="Q41" i="5" s="1"/>
  <c r="Q5" i="6" s="1"/>
  <c r="Q41" i="6" s="1"/>
  <c r="Q5" i="7" s="1"/>
  <c r="Q41" i="7" s="1"/>
  <c r="Q5" i="8" s="1"/>
  <c r="Q41" i="8" s="1"/>
  <c r="Q5" i="9" s="1"/>
  <c r="Q41" i="9" s="1"/>
  <c r="Q5" i="10" s="1"/>
  <c r="Q41" i="10" s="1"/>
  <c r="Q5" i="11" s="1"/>
  <c r="Q41" i="11" s="1"/>
  <c r="Q5" i="12" s="1"/>
  <c r="Q41" i="12" s="1"/>
  <c r="Q43" i="1"/>
  <c r="Q43" i="2" s="1"/>
  <c r="W41" i="1"/>
  <c r="S5" i="2" s="1"/>
  <c r="W41" i="2" s="1"/>
  <c r="S5" i="3" s="1"/>
  <c r="W41" i="3" s="1"/>
  <c r="S5" i="4" s="1"/>
  <c r="W41" i="4" s="1"/>
  <c r="S5" i="5" s="1"/>
  <c r="W41" i="5" s="1"/>
  <c r="S5" i="6" s="1"/>
  <c r="W41" i="6" s="1"/>
  <c r="S5" i="7" s="1"/>
  <c r="W41" i="7" s="1"/>
  <c r="S5" i="8" s="1"/>
  <c r="W41" i="8" s="1"/>
  <c r="S5" i="9" s="1"/>
  <c r="W41" i="9" s="1"/>
  <c r="S5" i="10" s="1"/>
  <c r="W41" i="10" s="1"/>
  <c r="S5" i="11" s="1"/>
  <c r="W41" i="11" s="1"/>
  <c r="S5" i="12" s="1"/>
  <c r="W41" i="12" s="1"/>
  <c r="W43" i="2"/>
  <c r="W43" i="12"/>
  <c r="G49" i="12" s="1"/>
  <c r="G50" i="12" s="1"/>
  <c r="Q43" i="3"/>
  <c r="W43" i="9"/>
  <c r="W43" i="3"/>
  <c r="W43" i="7"/>
  <c r="AB39" i="12"/>
  <c r="AB14" i="3"/>
  <c r="AB18" i="3"/>
  <c r="AB12" i="3"/>
  <c r="AB15" i="3"/>
  <c r="AB11" i="3"/>
  <c r="AB17" i="3"/>
  <c r="AB13" i="3"/>
  <c r="AB16" i="3"/>
  <c r="AB10" i="3"/>
  <c r="AB15" i="2"/>
  <c r="AB14" i="2"/>
  <c r="AB18" i="2"/>
  <c r="AB17" i="2"/>
  <c r="AB13" i="2"/>
  <c r="AB11" i="1"/>
  <c r="AB11" i="2"/>
  <c r="AB12" i="2"/>
  <c r="AB16" i="2"/>
  <c r="AB10" i="1"/>
  <c r="AB10" i="2"/>
  <c r="AB12" i="6"/>
  <c r="AB12" i="5"/>
  <c r="AB13" i="6"/>
  <c r="AB13" i="5"/>
  <c r="AB10" i="6"/>
  <c r="AB10" i="5"/>
  <c r="AB11" i="6"/>
  <c r="AB11" i="5"/>
  <c r="AB16" i="6"/>
  <c r="AB16" i="5"/>
  <c r="AB14" i="6"/>
  <c r="AB14" i="5"/>
  <c r="AB15" i="6"/>
  <c r="AB15" i="5"/>
  <c r="AB18" i="6"/>
  <c r="AB18" i="5"/>
  <c r="AB17" i="6"/>
  <c r="AB17" i="5"/>
  <c r="AB12" i="9"/>
  <c r="AB12" i="7"/>
  <c r="AB12" i="8"/>
  <c r="AB12" i="10"/>
  <c r="AB17" i="9"/>
  <c r="AB17" i="8"/>
  <c r="AB17" i="7"/>
  <c r="AB17" i="10"/>
  <c r="AB13" i="9"/>
  <c r="AB13" i="10"/>
  <c r="AB13" i="7"/>
  <c r="AB13" i="8"/>
  <c r="AB18" i="8"/>
  <c r="AB18" i="10"/>
  <c r="AB18" i="7"/>
  <c r="AB18" i="9"/>
  <c r="AB16" i="9"/>
  <c r="AB16" i="7"/>
  <c r="AB16" i="8"/>
  <c r="AB10" i="8"/>
  <c r="AB10" i="10"/>
  <c r="AB10" i="7"/>
  <c r="AB10" i="9"/>
  <c r="AB15" i="7"/>
  <c r="AB15" i="8"/>
  <c r="AB15" i="10"/>
  <c r="AB15" i="9"/>
  <c r="AB11" i="7"/>
  <c r="AB11" i="8"/>
  <c r="AB11" i="10"/>
  <c r="AB11" i="9"/>
  <c r="AB14" i="8"/>
  <c r="AB14" i="10"/>
  <c r="AB14" i="9"/>
  <c r="AB14" i="7"/>
  <c r="AB15" i="11"/>
  <c r="AB14" i="11"/>
  <c r="AB18" i="11"/>
  <c r="AB17" i="11"/>
  <c r="AB13" i="11"/>
  <c r="AB11" i="11"/>
  <c r="AB16" i="11"/>
  <c r="AB10" i="11"/>
  <c r="T43" i="1"/>
  <c r="T43" i="3" s="1"/>
  <c r="Q43" i="5"/>
  <c r="T41" i="2"/>
  <c r="R5" i="3" s="1"/>
  <c r="T41" i="3" s="1"/>
  <c r="R5" i="4" s="1"/>
  <c r="T41" i="4" s="1"/>
  <c r="R5" i="5" s="1"/>
  <c r="T41" i="5" s="1"/>
  <c r="R5" i="6" s="1"/>
  <c r="T41" i="6" s="1"/>
  <c r="R5" i="7" s="1"/>
  <c r="T41" i="7" s="1"/>
  <c r="R5" i="8" s="1"/>
  <c r="T41" i="8" s="1"/>
  <c r="R5" i="9" s="1"/>
  <c r="T41" i="9" s="1"/>
  <c r="R5" i="10" s="1"/>
  <c r="T41" i="10" s="1"/>
  <c r="R5" i="11" s="1"/>
  <c r="T41" i="11" s="1"/>
  <c r="R5" i="12" s="1"/>
  <c r="T41" i="12" s="1"/>
  <c r="Q43" i="9"/>
  <c r="Q43" i="7"/>
  <c r="K43" i="3"/>
  <c r="T43" i="4"/>
  <c r="AA39" i="12"/>
  <c r="C49" i="12" s="1"/>
  <c r="C50" i="12" s="1"/>
  <c r="K43" i="2"/>
  <c r="T43" i="9"/>
  <c r="L39" i="2" l="1"/>
  <c r="Q43" i="11"/>
  <c r="Q43" i="8"/>
  <c r="Q43" i="4"/>
  <c r="T43" i="7"/>
  <c r="T43" i="2"/>
  <c r="W43" i="11"/>
  <c r="W43" i="6"/>
  <c r="T43" i="6"/>
  <c r="Q43" i="10"/>
  <c r="Q43" i="6"/>
  <c r="Q43" i="12"/>
  <c r="E49" i="12" s="1"/>
  <c r="E50" i="12" s="1"/>
  <c r="E52" i="12" s="1"/>
  <c r="T43" i="5"/>
  <c r="W43" i="10"/>
  <c r="W43" i="8"/>
  <c r="T43" i="10"/>
  <c r="T43" i="8"/>
  <c r="T43" i="11"/>
  <c r="T43" i="12"/>
  <c r="F49" i="12" s="1"/>
  <c r="F50" i="12" s="1"/>
  <c r="F52" i="12" s="1"/>
  <c r="W43" i="5"/>
  <c r="L5" i="3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5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B53" i="12"/>
  <c r="G52" i="12"/>
  <c r="AB9" i="10"/>
  <c r="AB9" i="8"/>
  <c r="AB9" i="11"/>
  <c r="AB9" i="9"/>
  <c r="AB9" i="7"/>
  <c r="AB9" i="5"/>
  <c r="AB9" i="3"/>
  <c r="AB9" i="1"/>
  <c r="AB9" i="6"/>
  <c r="AB9" i="4"/>
  <c r="AB9" i="2"/>
  <c r="L21" i="4" l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C53" i="12"/>
  <c r="L38" i="4" l="1"/>
  <c r="L39" i="4" s="1"/>
  <c r="L5" i="5" s="1"/>
  <c r="L9" i="5" s="1"/>
  <c r="L10" i="5" s="1"/>
  <c r="L11" i="5" s="1"/>
  <c r="L12" i="5" s="1"/>
  <c r="L13" i="5" s="1"/>
  <c r="L14" i="5" s="1"/>
  <c r="L15" i="5" s="1"/>
  <c r="L16" i="5" s="1"/>
  <c r="L17" i="5" s="1"/>
  <c r="L18" i="5" s="1"/>
  <c r="L19" i="5" s="1"/>
  <c r="L20" i="5" s="1"/>
  <c r="L21" i="5" s="1"/>
  <c r="L22" i="5" s="1"/>
  <c r="L23" i="5" s="1"/>
  <c r="L24" i="5" s="1"/>
  <c r="L25" i="5" s="1"/>
  <c r="L26" i="5" s="1"/>
  <c r="L27" i="5" s="1"/>
  <c r="L28" i="5" s="1"/>
  <c r="L29" i="5" s="1"/>
  <c r="L30" i="5" s="1"/>
  <c r="L31" i="5" s="1"/>
  <c r="L32" i="5" s="1"/>
  <c r="L33" i="5" s="1"/>
  <c r="L34" i="5" s="1"/>
  <c r="L35" i="5" s="1"/>
  <c r="L36" i="5" s="1"/>
  <c r="L37" i="5" s="1"/>
  <c r="L38" i="5" s="1"/>
  <c r="L39" i="5" s="1"/>
  <c r="L5" i="6" s="1"/>
  <c r="L9" i="6" s="1"/>
  <c r="L10" i="6" s="1"/>
  <c r="L11" i="6" s="1"/>
  <c r="L12" i="6" s="1"/>
  <c r="L13" i="6" s="1"/>
  <c r="L14" i="6" s="1"/>
  <c r="L15" i="6" s="1"/>
  <c r="L16" i="6" s="1"/>
  <c r="L17" i="6" s="1"/>
  <c r="L18" i="6" s="1"/>
  <c r="L19" i="6" s="1"/>
  <c r="L20" i="6" s="1"/>
  <c r="L21" i="6" s="1"/>
  <c r="L22" i="6" s="1"/>
  <c r="L23" i="6" s="1"/>
  <c r="L24" i="6" s="1"/>
  <c r="L25" i="6" s="1"/>
  <c r="L26" i="6" s="1"/>
  <c r="L27" i="6" s="1"/>
  <c r="L28" i="6" s="1"/>
  <c r="L29" i="6" s="1"/>
  <c r="L30" i="6" s="1"/>
  <c r="L31" i="6" s="1"/>
  <c r="L32" i="6" s="1"/>
  <c r="L33" i="6" s="1"/>
  <c r="L34" i="6" s="1"/>
  <c r="L35" i="6" s="1"/>
  <c r="L36" i="6" s="1"/>
  <c r="L37" i="6" s="1"/>
  <c r="L38" i="6" s="1"/>
  <c r="L39" i="6" s="1"/>
  <c r="L5" i="7" s="1"/>
  <c r="L9" i="7" s="1"/>
  <c r="L10" i="7" s="1"/>
  <c r="L11" i="7" s="1"/>
  <c r="L12" i="7" s="1"/>
  <c r="L13" i="7" s="1"/>
  <c r="L14" i="7" s="1"/>
  <c r="L15" i="7" s="1"/>
  <c r="L16" i="7" s="1"/>
  <c r="L17" i="7" s="1"/>
  <c r="L18" i="7" s="1"/>
  <c r="L19" i="7" s="1"/>
  <c r="L20" i="7" s="1"/>
  <c r="L21" i="7" s="1"/>
  <c r="L22" i="7" s="1"/>
  <c r="L23" i="7" s="1"/>
  <c r="L24" i="7" s="1"/>
  <c r="L25" i="7" s="1"/>
  <c r="L26" i="7" s="1"/>
  <c r="L27" i="7" s="1"/>
  <c r="L28" i="7" s="1"/>
  <c r="L29" i="7" s="1"/>
  <c r="L30" i="7" s="1"/>
  <c r="L31" i="7" s="1"/>
  <c r="L32" i="7" s="1"/>
  <c r="L33" i="7" s="1"/>
  <c r="L34" i="7" s="1"/>
  <c r="L35" i="7" s="1"/>
  <c r="L36" i="7" s="1"/>
  <c r="L37" i="7" s="1"/>
  <c r="L38" i="7" s="1"/>
  <c r="L39" i="7" s="1"/>
  <c r="L5" i="8" s="1"/>
  <c r="L9" i="8" s="1"/>
  <c r="L10" i="8" s="1"/>
  <c r="L11" i="8" s="1"/>
  <c r="L12" i="8" s="1"/>
  <c r="L13" i="8" s="1"/>
  <c r="L14" i="8" s="1"/>
  <c r="L15" i="8" s="1"/>
  <c r="L16" i="8" s="1"/>
  <c r="L17" i="8" s="1"/>
  <c r="L18" i="8" s="1"/>
  <c r="L19" i="8" s="1"/>
  <c r="L20" i="8" s="1"/>
  <c r="L21" i="8" s="1"/>
  <c r="L22" i="8" s="1"/>
  <c r="L23" i="8" s="1"/>
  <c r="L24" i="8" s="1"/>
  <c r="L25" i="8" s="1"/>
  <c r="L26" i="8" s="1"/>
  <c r="L27" i="8" s="1"/>
  <c r="L28" i="8" s="1"/>
  <c r="L29" i="8" s="1"/>
  <c r="L30" i="8" s="1"/>
  <c r="L31" i="8" s="1"/>
  <c r="L32" i="8" s="1"/>
  <c r="L33" i="8" s="1"/>
  <c r="L34" i="8" s="1"/>
  <c r="L35" i="8" s="1"/>
  <c r="L36" i="8" s="1"/>
  <c r="L37" i="8" s="1"/>
  <c r="L38" i="8" s="1"/>
  <c r="L39" i="8" s="1"/>
  <c r="L5" i="9" s="1"/>
  <c r="L9" i="9" s="1"/>
  <c r="L10" i="9" s="1"/>
  <c r="L11" i="9" s="1"/>
  <c r="L12" i="9" s="1"/>
  <c r="L13" i="9" s="1"/>
  <c r="L14" i="9" s="1"/>
  <c r="L15" i="9" s="1"/>
  <c r="L16" i="9" s="1"/>
  <c r="L17" i="9" s="1"/>
  <c r="L18" i="9" s="1"/>
  <c r="L19" i="9" s="1"/>
  <c r="L20" i="9" s="1"/>
  <c r="L21" i="9" s="1"/>
  <c r="L22" i="9" s="1"/>
  <c r="L23" i="9" s="1"/>
  <c r="L24" i="9" s="1"/>
  <c r="L25" i="9" s="1"/>
  <c r="L26" i="9" s="1"/>
  <c r="L27" i="9" s="1"/>
  <c r="L28" i="9" s="1"/>
  <c r="L29" i="9" s="1"/>
  <c r="L30" i="9" s="1"/>
  <c r="L31" i="9" s="1"/>
  <c r="L32" i="9" s="1"/>
  <c r="L33" i="9" s="1"/>
  <c r="L34" i="9" s="1"/>
  <c r="L35" i="9" s="1"/>
  <c r="L36" i="9" s="1"/>
  <c r="L37" i="9" s="1"/>
  <c r="L38" i="9" s="1"/>
  <c r="L39" i="9" s="1"/>
  <c r="L5" i="10" s="1"/>
  <c r="L9" i="10" s="1"/>
  <c r="L10" i="10" s="1"/>
  <c r="L11" i="10" s="1"/>
  <c r="L12" i="10" s="1"/>
  <c r="L13" i="10" s="1"/>
  <c r="L14" i="10" s="1"/>
  <c r="L15" i="10" s="1"/>
  <c r="L16" i="10" s="1"/>
  <c r="L17" i="10" s="1"/>
  <c r="L18" i="10" s="1"/>
  <c r="L19" i="10" s="1"/>
  <c r="L20" i="10" s="1"/>
  <c r="L21" i="10" s="1"/>
  <c r="L22" i="10" s="1"/>
  <c r="L23" i="10" s="1"/>
  <c r="L24" i="10" s="1"/>
  <c r="L25" i="10" s="1"/>
  <c r="L26" i="10" s="1"/>
  <c r="L27" i="10" s="1"/>
  <c r="L28" i="10" s="1"/>
  <c r="L29" i="10" s="1"/>
  <c r="L30" i="10" s="1"/>
  <c r="L31" i="10" s="1"/>
  <c r="L32" i="10" s="1"/>
  <c r="L33" i="10" s="1"/>
  <c r="L34" i="10" s="1"/>
  <c r="L35" i="10" s="1"/>
  <c r="L36" i="10" s="1"/>
  <c r="L37" i="10" s="1"/>
  <c r="L38" i="10" s="1"/>
  <c r="L39" i="10" s="1"/>
  <c r="L5" i="11" s="1"/>
  <c r="L9" i="11" s="1"/>
  <c r="L10" i="11" s="1"/>
  <c r="L11" i="11" s="1"/>
  <c r="L12" i="11" s="1"/>
  <c r="L13" i="11" s="1"/>
  <c r="L14" i="11" s="1"/>
  <c r="L15" i="11" s="1"/>
  <c r="L16" i="11" s="1"/>
  <c r="L17" i="11" s="1"/>
  <c r="L18" i="11" s="1"/>
  <c r="L19" i="11" s="1"/>
  <c r="L20" i="11" s="1"/>
  <c r="L21" i="11" s="1"/>
  <c r="L22" i="11" s="1"/>
  <c r="L23" i="11" s="1"/>
  <c r="L24" i="11" s="1"/>
  <c r="L25" i="11" s="1"/>
  <c r="L26" i="11" s="1"/>
  <c r="L27" i="11" s="1"/>
  <c r="L28" i="11" s="1"/>
  <c r="L29" i="11" s="1"/>
  <c r="L30" i="11" s="1"/>
  <c r="L31" i="11" s="1"/>
  <c r="L32" i="11" s="1"/>
  <c r="L33" i="11" s="1"/>
  <c r="L34" i="11" s="1"/>
  <c r="L35" i="11" s="1"/>
  <c r="L36" i="11" s="1"/>
  <c r="L37" i="11" s="1"/>
  <c r="L38" i="11" s="1"/>
  <c r="L39" i="11" s="1"/>
  <c r="L5" i="12" s="1"/>
  <c r="L9" i="12" s="1"/>
  <c r="L10" i="12" s="1"/>
  <c r="L11" i="12" s="1"/>
  <c r="L12" i="12" s="1"/>
  <c r="L13" i="12" s="1"/>
  <c r="L14" i="12" s="1"/>
  <c r="L15" i="12" s="1"/>
  <c r="L16" i="12" s="1"/>
  <c r="L17" i="12" s="1"/>
  <c r="L18" i="12" s="1"/>
  <c r="L19" i="12" l="1"/>
  <c r="L20" i="12" s="1"/>
  <c r="L21" i="12" s="1"/>
  <c r="L22" i="12" s="1"/>
  <c r="L23" i="12" s="1"/>
  <c r="L24" i="12" s="1"/>
  <c r="L25" i="12" s="1"/>
  <c r="L26" i="12" s="1"/>
  <c r="L27" i="12" s="1"/>
  <c r="L28" i="12" s="1"/>
  <c r="L29" i="12" s="1"/>
  <c r="L30" i="12" s="1"/>
  <c r="L31" i="12" s="1"/>
  <c r="L32" i="12" s="1"/>
  <c r="L33" i="12" s="1"/>
  <c r="L34" i="12" s="1"/>
  <c r="L35" i="12" s="1"/>
  <c r="L36" i="12" s="1"/>
  <c r="L37" i="12" s="1"/>
  <c r="L38" i="12" s="1"/>
  <c r="L39" i="12" s="1"/>
  <c r="B52" i="12" l="1"/>
  <c r="C52" i="12" s="1"/>
  <c r="K43" i="12"/>
  <c r="K43" i="9"/>
  <c r="K43" i="10"/>
  <c r="K43" i="11"/>
  <c r="K43" i="7"/>
  <c r="K43" i="6"/>
  <c r="K43" i="5"/>
  <c r="K43" i="4"/>
  <c r="K43" i="8"/>
  <c r="J43" i="12"/>
  <c r="J43" i="7"/>
  <c r="J43" i="10"/>
  <c r="J43" i="5"/>
  <c r="J43" i="6"/>
  <c r="J43" i="9"/>
  <c r="J43" i="8"/>
  <c r="J43" i="4"/>
  <c r="J43" i="11"/>
</calcChain>
</file>

<file path=xl/sharedStrings.xml><?xml version="1.0" encoding="utf-8"?>
<sst xmlns="http://schemas.openxmlformats.org/spreadsheetml/2006/main" count="659" uniqueCount="93">
  <si>
    <t>A-H-2、3  精米記録及び格付記録、ＪＡＳマーク管理簿</t>
  </si>
  <si>
    <t>作物名(品種名)</t>
  </si>
  <si>
    <t>生産者名</t>
  </si>
  <si>
    <t>４月1日現在のＪＡＳマーク残数</t>
  </si>
  <si>
    <t>Ｌ</t>
  </si>
  <si>
    <t>Ｍ</t>
  </si>
  <si>
    <t>Ｓ</t>
  </si>
  <si>
    <t>4月1日の在庫数量kg</t>
  </si>
  <si>
    <t>日　付
年月日</t>
  </si>
  <si>
    <t>清掃記録精米ライン</t>
  </si>
  <si>
    <t>玄米入庫量単位kｇ</t>
  </si>
  <si>
    <t>玄米使用量単位kｇ</t>
  </si>
  <si>
    <t>生産行程管理担当者名</t>
  </si>
  <si>
    <t>歩留
%</t>
  </si>
  <si>
    <t>玄米精米格付</t>
  </si>
  <si>
    <t>出荷後玄米在庫数量kｇ</t>
  </si>
  <si>
    <t>格付検査</t>
  </si>
  <si>
    <t>格付担当者名</t>
  </si>
  <si>
    <t>Ｌサイズ</t>
  </si>
  <si>
    <t>Ｍサイズ</t>
  </si>
  <si>
    <t>Ｓサイズ</t>
  </si>
  <si>
    <t>メモ欄</t>
  </si>
  <si>
    <t>ロット別消費量</t>
  </si>
  <si>
    <t>区分</t>
  </si>
  <si>
    <t>単位ｋｇ</t>
  </si>
  <si>
    <t>個数</t>
  </si>
  <si>
    <t>総重ｋｇ</t>
  </si>
  <si>
    <t>受取</t>
  </si>
  <si>
    <t>使用</t>
  </si>
  <si>
    <t>廃棄</t>
  </si>
  <si>
    <t>適</t>
  </si>
  <si>
    <t>合計</t>
  </si>
  <si>
    <t>格付      個数</t>
  </si>
  <si>
    <t>格付量</t>
  </si>
  <si>
    <t>ＪＡＳマーク残数</t>
  </si>
  <si>
    <t>累計</t>
  </si>
  <si>
    <t>使用累計</t>
  </si>
  <si>
    <t>前月末日のＪＡＳマーク残数</t>
  </si>
  <si>
    <t>前月の在庫数量kg</t>
  </si>
  <si>
    <t>ロット別年計</t>
  </si>
  <si>
    <t>ロット別残</t>
  </si>
  <si>
    <t>.</t>
  </si>
  <si>
    <t>年月日</t>
  </si>
  <si>
    <t>受取累計</t>
    <rPh sb="0" eb="2">
      <t>ウケトリ</t>
    </rPh>
    <rPh sb="2" eb="4">
      <t>ルイケイ</t>
    </rPh>
    <phoneticPr fontId="21"/>
  </si>
  <si>
    <t>年間管理</t>
    <rPh sb="0" eb="2">
      <t>ネンカン</t>
    </rPh>
    <rPh sb="2" eb="4">
      <t>カンリ</t>
    </rPh>
    <phoneticPr fontId="22"/>
  </si>
  <si>
    <t>4/1繰越</t>
    <rPh sb="3" eb="5">
      <t>クリコシ</t>
    </rPh>
    <phoneticPr fontId="22"/>
  </si>
  <si>
    <t>入庫年計</t>
    <rPh sb="0" eb="2">
      <t>ニュウコ</t>
    </rPh>
    <rPh sb="2" eb="4">
      <t>ネンケイ</t>
    </rPh>
    <phoneticPr fontId="22"/>
  </si>
  <si>
    <t>使用年計</t>
    <rPh sb="0" eb="2">
      <t>シヨウ</t>
    </rPh>
    <rPh sb="2" eb="4">
      <t>ネンケイ</t>
    </rPh>
    <phoneticPr fontId="22"/>
  </si>
  <si>
    <t>在庫数量</t>
    <phoneticPr fontId="21"/>
  </si>
  <si>
    <t>ｴﾗｰﾃｽﾄ1</t>
    <phoneticPr fontId="22"/>
  </si>
  <si>
    <t>ｴﾗｰﾃｽﾄ2</t>
  </si>
  <si>
    <t>◎ならば数式はこわれていません</t>
    <rPh sb="4" eb="6">
      <t>スウシキ</t>
    </rPh>
    <phoneticPr fontId="22"/>
  </si>
  <si>
    <t>ﾏｰｸL</t>
    <phoneticPr fontId="22"/>
  </si>
  <si>
    <t>ﾏｰｸM</t>
    <phoneticPr fontId="22"/>
  </si>
  <si>
    <t>ﾏｰｸS</t>
    <phoneticPr fontId="22"/>
  </si>
  <si>
    <t>入庫月計</t>
    <rPh sb="0" eb="2">
      <t>ニュウコ</t>
    </rPh>
    <rPh sb="2" eb="3">
      <t>ツキ</t>
    </rPh>
    <phoneticPr fontId="22"/>
  </si>
  <si>
    <t>4月</t>
    <rPh sb="1" eb="2">
      <t>ツキ</t>
    </rPh>
    <phoneticPr fontId="2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</si>
  <si>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</si>
  <si>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</si>
  <si>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</si>
  <si>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</si>
  <si>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</si>
  <si>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</si>
  <si>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</si>
  <si>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</si>
  <si>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</si>
  <si>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</si>
  <si>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</si>
  <si>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ロット別収量</t>
    <rPh sb="3" eb="4">
      <t>ベツ</t>
    </rPh>
    <rPh sb="4" eb="6">
      <t>シュウリョウ</t>
    </rPh>
    <phoneticPr fontId="22"/>
  </si>
  <si>
    <t>玄米入庫量単位kｇ</t>
    <phoneticPr fontId="22"/>
  </si>
  <si>
    <t>玄米入庫量
単位kｇ
年計</t>
    <rPh sb="11" eb="13">
      <t>ネンケイ</t>
    </rPh>
    <phoneticPr fontId="22"/>
  </si>
  <si>
    <t>入庫管理表（黄色い部分が入力可能）</t>
    <rPh sb="0" eb="2">
      <t>ニュウコ</t>
    </rPh>
    <rPh sb="2" eb="5">
      <t>カンリヒョウ</t>
    </rPh>
    <rPh sb="6" eb="8">
      <t>キイロ</t>
    </rPh>
    <rPh sb="9" eb="11">
      <t>ブブン</t>
    </rPh>
    <rPh sb="12" eb="14">
      <t>ニュウリョク</t>
    </rPh>
    <rPh sb="14" eb="16">
      <t>カノウ</t>
    </rPh>
    <phoneticPr fontId="22"/>
  </si>
  <si>
    <t>ロット№</t>
    <phoneticPr fontId="22"/>
  </si>
  <si>
    <t>収穫圃場
№</t>
    <phoneticPr fontId="22"/>
  </si>
  <si>
    <t>4月1日
前年繰越</t>
    <rPh sb="1" eb="2">
      <t>ツキ</t>
    </rPh>
    <rPh sb="3" eb="4">
      <t>ヒ</t>
    </rPh>
    <rPh sb="5" eb="7">
      <t>ゼンネン</t>
    </rPh>
    <rPh sb="7" eb="9">
      <t>クリコシ</t>
    </rPh>
    <phoneticPr fontId="22"/>
  </si>
  <si>
    <t>参照記録(ロット№)</t>
    <phoneticPr fontId="22"/>
  </si>
  <si>
    <t>格付検査</t>
    <phoneticPr fontId="22"/>
  </si>
  <si>
    <t>前年繰越</t>
    <rPh sb="0" eb="2">
      <t>ゼンネン</t>
    </rPh>
    <rPh sb="2" eb="4">
      <t>クリコシ</t>
    </rPh>
    <phoneticPr fontId="22"/>
  </si>
  <si>
    <t>年計</t>
    <rPh sb="0" eb="2">
      <t>ネンケイ</t>
    </rPh>
    <phoneticPr fontId="22"/>
  </si>
  <si>
    <t>年度内入庫</t>
    <rPh sb="0" eb="3">
      <t>ネンドナイ</t>
    </rPh>
    <rPh sb="3" eb="5">
      <t>ニュウコ</t>
    </rPh>
    <phoneticPr fontId="22"/>
  </si>
  <si>
    <t>収穫量又は　　繰越在庫量kg</t>
    <phoneticPr fontId="22"/>
  </si>
  <si>
    <t>参考</t>
    <rPh sb="0" eb="2">
      <t>サンコウ</t>
    </rPh>
    <phoneticPr fontId="22"/>
  </si>
  <si>
    <t>月末
残数</t>
    <rPh sb="0" eb="1">
      <t>ツキ</t>
    </rPh>
    <rPh sb="1" eb="2">
      <t>マツ</t>
    </rPh>
    <rPh sb="3" eb="4">
      <t>ザン</t>
    </rPh>
    <rPh sb="4" eb="5">
      <t>スウ</t>
    </rPh>
    <phoneticPr fontId="22"/>
  </si>
  <si>
    <t>調査結果報告書( 兼・調査業務マニュアル) の格付記録の調査と一致する</t>
    <rPh sb="31" eb="33">
      <t>イッチ</t>
    </rPh>
    <phoneticPr fontId="22"/>
  </si>
  <si>
    <t>集計表</t>
    <rPh sb="0" eb="3">
      <t>シュウケイヒョウ</t>
    </rPh>
    <phoneticPr fontId="22"/>
  </si>
  <si>
    <t>参考
作物名・品種</t>
    <rPh sb="0" eb="2">
      <t>サンコウ</t>
    </rPh>
    <rPh sb="3" eb="5">
      <t>サクモツ</t>
    </rPh>
    <rPh sb="5" eb="6">
      <t>メイ</t>
    </rPh>
    <rPh sb="7" eb="9">
      <t>ヒンシュ</t>
    </rPh>
    <phoneticPr fontId="22"/>
  </si>
  <si>
    <t>ｴﾗｰﾃｽﾄ3・歩留</t>
    <rPh sb="8" eb="10">
      <t>ブド</t>
    </rPh>
    <phoneticPr fontId="22"/>
  </si>
  <si>
    <t>4月</t>
  </si>
  <si>
    <t>歩留100以上の月の検査</t>
    <rPh sb="0" eb="2">
      <t>ブド</t>
    </rPh>
    <rPh sb="5" eb="7">
      <t>イジョウ</t>
    </rPh>
    <rPh sb="8" eb="9">
      <t>ツキ</t>
    </rPh>
    <rPh sb="10" eb="12">
      <t>ケンサ</t>
    </rPh>
    <phoneticPr fontId="22"/>
  </si>
  <si>
    <t>ただし、下記のエラーテストがすべて◎となっていること</t>
    <rPh sb="4" eb="6">
      <t>カキ</t>
    </rPh>
    <phoneticPr fontId="22"/>
  </si>
  <si>
    <t>生産者名</t>
    <rPh sb="0" eb="3">
      <t>セイサンシャ</t>
    </rPh>
    <rPh sb="3" eb="4">
      <t>メイ</t>
    </rPh>
    <phoneticPr fontId="22"/>
  </si>
  <si>
    <t>残量自家</t>
    <rPh sb="0" eb="4">
      <t>ザンリョウジカ</t>
    </rPh>
    <phoneticPr fontId="22"/>
  </si>
  <si>
    <t>令和　年4月1日～令和　年3月31日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7" eb="18">
      <t>ヒ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</si>
</sst>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[$-411]ggge&quot;年&quot;m&quot;月&quot;d&quot;日&quot;;@"/>
    <numFmt numFmtId="178" formatCode="0;&quot;△ &quot;0"/>
    <numFmt numFmtId="179" formatCode="#,##0.0;&quot;△ &quot;#,##0.0"/>
    <numFmt numFmtId="180" formatCode="#,##0;&quot;△ &quot;#,##0"/>
    <numFmt numFmtId="181" formatCode="#,##0.0;[Red]\-#,##0.0"/>
  </numFmts>
  <fonts count="28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0"/>
      <name val="ＭＳ 明朝"/>
      <family val="1"/>
      <charset val="128"/>
    </font>
    <font>
      <sz val="14"/>
      <name val="ＭＳ 明朝"/>
      <family val="1"/>
      <charset val="128"/>
    </font>
    <font>
      <sz val="8.5"/>
      <color indexed="0"/>
      <name val="ＭＳ 明朝"/>
      <family val="1"/>
      <charset val="128"/>
    </font>
    <font>
      <sz val="9"/>
      <color indexed="63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3"/>
      <color indexed="0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63"/>
      <name val="ＭＳ 明朝"/>
      <family val="1"/>
      <charset val="128"/>
    </font>
    <font>
      <sz val="8"/>
      <color indexed="0"/>
      <name val="ＭＳ 明朝"/>
      <family val="1"/>
      <charset val="128"/>
    </font>
    <font>
      <sz val="6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3"/>
      <color indexed="10"/>
      <name val="ＭＳ 明朝"/>
      <family val="1"/>
      <charset val="128"/>
    </font>
    <font>
      <b/>
      <sz val="6"/>
      <color indexed="10"/>
      <name val="ＭＳ 明朝"/>
      <family val="1"/>
      <charset val="128"/>
    </font>
    <font>
      <b/>
      <sz val="8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0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indexed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21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21" fillId="0" borderId="0">
      <alignment vertical="center"/>
    </xf>
    <xf numFmtId="0" fontId="21" fillId="0" borderId="0"/>
    <xf numFmtId="0" fontId="1" fillId="0" borderId="0" applyNumberFormat="0" applyFill="0" applyBorder="0" applyAlignment="0" applyProtection="0">
      <alignment vertical="top"/>
      <protection locked="0"/>
    </xf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</cellStyleXfs>
  <cellXfs count="337">
    <xf numFmtId="0" fontId="0" fillId="0" borderId="0" xfId="0" applyAlignment="1"/>
    <xf numFmtId="0" fontId="2" fillId="0" borderId="0" xfId="3" applyFont="1">
      <alignment vertical="center"/>
    </xf>
    <xf numFmtId="0" fontId="4" fillId="0" borderId="0" xfId="3" applyFont="1">
      <alignment vertical="center"/>
    </xf>
    <xf numFmtId="0" fontId="2" fillId="0" borderId="2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 wrapText="1"/>
    </xf>
    <xf numFmtId="49" fontId="4" fillId="0" borderId="3" xfId="3" applyNumberFormat="1" applyFont="1" applyBorder="1" applyAlignment="1" applyProtection="1">
      <alignment horizontal="center" vertical="center" shrinkToFit="1"/>
      <protection locked="0"/>
    </xf>
    <xf numFmtId="0" fontId="4" fillId="0" borderId="3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shrinkToFit="1"/>
    </xf>
    <xf numFmtId="0" fontId="4" fillId="0" borderId="3" xfId="3" applyFont="1" applyBorder="1">
      <alignment vertical="center"/>
    </xf>
    <xf numFmtId="0" fontId="4" fillId="0" borderId="0" xfId="3" applyFont="1" applyAlignment="1">
      <alignment horizontal="right" vertical="center" shrinkToFit="1"/>
    </xf>
    <xf numFmtId="176" fontId="3" fillId="0" borderId="0" xfId="3" applyNumberFormat="1" applyFont="1" applyAlignment="1">
      <alignment horizontal="right" vertical="center" shrinkToFit="1"/>
    </xf>
    <xf numFmtId="0" fontId="2" fillId="0" borderId="0" xfId="3" applyFont="1" applyAlignment="1" applyProtection="1">
      <protection locked="0"/>
    </xf>
    <xf numFmtId="0" fontId="4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4" fillId="0" borderId="1" xfId="3" applyFont="1" applyBorder="1" applyAlignment="1" applyProtection="1">
      <alignment horizontal="left" vertical="top"/>
      <protection locked="0"/>
    </xf>
    <xf numFmtId="0" fontId="6" fillId="0" borderId="4" xfId="3" applyFont="1" applyBorder="1" applyAlignment="1" applyProtection="1">
      <alignment horizontal="left" vertical="center"/>
      <protection locked="0"/>
    </xf>
    <xf numFmtId="0" fontId="6" fillId="0" borderId="5" xfId="3" applyFont="1" applyBorder="1" applyAlignment="1" applyProtection="1">
      <alignment horizontal="left" vertical="top"/>
      <protection locked="0"/>
    </xf>
    <xf numFmtId="0" fontId="4" fillId="0" borderId="7" xfId="3" applyFont="1" applyBorder="1" applyAlignment="1" applyProtection="1">
      <alignment horizontal="left" vertical="top"/>
      <protection locked="0"/>
    </xf>
    <xf numFmtId="0" fontId="3" fillId="0" borderId="1" xfId="3" applyFont="1" applyBorder="1" applyAlignment="1" applyProtection="1">
      <alignment horizontal="left" vertical="center"/>
      <protection locked="0"/>
    </xf>
    <xf numFmtId="0" fontId="4" fillId="0" borderId="9" xfId="3" applyFont="1" applyBorder="1" applyAlignment="1" applyProtection="1">
      <alignment horizontal="left" vertical="top"/>
      <protection locked="0"/>
    </xf>
    <xf numFmtId="0" fontId="9" fillId="0" borderId="0" xfId="3" applyFont="1" applyAlignment="1" applyProtection="1">
      <alignment horizontal="left" vertical="top"/>
      <protection locked="0"/>
    </xf>
    <xf numFmtId="0" fontId="4" fillId="0" borderId="8" xfId="3" applyFont="1" applyBorder="1" applyAlignment="1" applyProtection="1">
      <alignment horizontal="left" vertical="top"/>
      <protection locked="0"/>
    </xf>
    <xf numFmtId="0" fontId="2" fillId="0" borderId="6" xfId="3" applyFont="1" applyBorder="1" applyAlignment="1" applyProtection="1">
      <alignment horizontal="left" vertical="center"/>
      <protection locked="0"/>
    </xf>
    <xf numFmtId="0" fontId="3" fillId="0" borderId="3" xfId="3" applyFont="1" applyBorder="1" applyAlignment="1" applyProtection="1">
      <alignment horizontal="center" vertical="center" wrapText="1"/>
      <protection locked="0"/>
    </xf>
    <xf numFmtId="0" fontId="3" fillId="0" borderId="2" xfId="3" applyFont="1" applyBorder="1" applyAlignment="1" applyProtection="1">
      <alignment horizontal="center" vertical="center" wrapText="1"/>
      <protection locked="0"/>
    </xf>
    <xf numFmtId="56" fontId="4" fillId="0" borderId="3" xfId="3" applyNumberFormat="1" applyFont="1" applyBorder="1" applyAlignment="1" applyProtection="1">
      <alignment horizontal="left" vertical="center" shrinkToFit="1"/>
      <protection locked="0"/>
    </xf>
    <xf numFmtId="56" fontId="4" fillId="0" borderId="3" xfId="3" applyNumberFormat="1" applyFont="1" applyBorder="1" applyAlignment="1" applyProtection="1">
      <alignment horizontal="center" vertical="center" shrinkToFit="1"/>
      <protection locked="0"/>
    </xf>
    <xf numFmtId="0" fontId="4" fillId="0" borderId="3" xfId="3" applyFont="1" applyBorder="1" applyAlignment="1" applyProtection="1">
      <alignment horizontal="right" vertical="center" shrinkToFit="1"/>
      <protection locked="0"/>
    </xf>
    <xf numFmtId="0" fontId="4" fillId="0" borderId="11" xfId="3" applyFont="1" applyBorder="1" applyAlignment="1" applyProtection="1">
      <alignment horizontal="right" vertical="center" shrinkToFit="1"/>
      <protection locked="0"/>
    </xf>
    <xf numFmtId="0" fontId="4" fillId="0" borderId="3" xfId="3" applyFont="1" applyBorder="1" applyAlignment="1" applyProtection="1">
      <alignment horizontal="center" vertical="center" shrinkToFit="1"/>
      <protection locked="0"/>
    </xf>
    <xf numFmtId="178" fontId="4" fillId="2" borderId="12" xfId="3" applyNumberFormat="1" applyFont="1" applyFill="1" applyBorder="1" applyAlignment="1">
      <alignment horizontal="right" vertical="center" shrinkToFit="1"/>
    </xf>
    <xf numFmtId="0" fontId="11" fillId="0" borderId="11" xfId="3" applyFont="1" applyBorder="1" applyAlignment="1" applyProtection="1">
      <alignment horizontal="center" vertical="center" shrinkToFit="1"/>
      <protection locked="0"/>
    </xf>
    <xf numFmtId="0" fontId="4" fillId="2" borderId="3" xfId="3" applyFont="1" applyFill="1" applyBorder="1" applyAlignment="1">
      <alignment horizontal="right" vertical="center" shrinkToFit="1"/>
    </xf>
    <xf numFmtId="176" fontId="4" fillId="0" borderId="3" xfId="3" applyNumberFormat="1" applyFont="1" applyBorder="1" applyAlignment="1" applyProtection="1">
      <alignment vertical="center" shrinkToFit="1"/>
      <protection locked="0"/>
    </xf>
    <xf numFmtId="0" fontId="4" fillId="0" borderId="13" xfId="3" applyFont="1" applyBorder="1" applyAlignment="1" applyProtection="1">
      <alignment vertical="center" shrinkToFit="1"/>
      <protection locked="0"/>
    </xf>
    <xf numFmtId="0" fontId="4" fillId="0" borderId="13" xfId="3" applyFont="1" applyBorder="1" applyProtection="1">
      <alignment vertical="center"/>
      <protection locked="0"/>
    </xf>
    <xf numFmtId="179" fontId="4" fillId="0" borderId="13" xfId="3" applyNumberFormat="1" applyFont="1" applyBorder="1" applyAlignment="1" applyProtection="1">
      <alignment horizontal="right" vertical="center" shrinkToFit="1"/>
      <protection locked="0"/>
    </xf>
    <xf numFmtId="176" fontId="4" fillId="0" borderId="13" xfId="3" applyNumberFormat="1" applyFont="1" applyBorder="1" applyAlignment="1" applyProtection="1">
      <alignment vertical="center" shrinkToFit="1"/>
      <protection locked="0"/>
    </xf>
    <xf numFmtId="0" fontId="4" fillId="0" borderId="0" xfId="3" applyFont="1" applyAlignment="1" applyProtection="1">
      <alignment vertical="center" shrinkToFit="1"/>
      <protection locked="0"/>
    </xf>
    <xf numFmtId="0" fontId="4" fillId="0" borderId="0" xfId="3" applyFont="1" applyProtection="1">
      <alignment vertical="center"/>
      <protection locked="0"/>
    </xf>
    <xf numFmtId="176" fontId="4" fillId="0" borderId="0" xfId="3" applyNumberFormat="1" applyFont="1" applyAlignment="1" applyProtection="1">
      <alignment vertical="center" shrinkToFit="1"/>
      <protection locked="0"/>
    </xf>
    <xf numFmtId="0" fontId="4" fillId="0" borderId="0" xfId="3" applyFont="1" applyAlignment="1" applyProtection="1">
      <alignment horizontal="right" vertical="center" shrinkToFit="1"/>
      <protection locked="0"/>
    </xf>
    <xf numFmtId="0" fontId="4" fillId="0" borderId="0" xfId="3" applyFont="1" applyAlignment="1" applyProtection="1">
      <alignment horizontal="right" vertical="center"/>
      <protection locked="0"/>
    </xf>
    <xf numFmtId="176" fontId="4" fillId="0" borderId="0" xfId="3" applyNumberFormat="1" applyFont="1" applyAlignment="1" applyProtection="1">
      <alignment horizontal="right" vertical="center" shrinkToFit="1"/>
      <protection locked="0"/>
    </xf>
    <xf numFmtId="56" fontId="4" fillId="0" borderId="0" xfId="3" applyNumberFormat="1" applyFont="1" applyAlignment="1" applyProtection="1">
      <alignment horizontal="left" vertical="center" shrinkToFit="1"/>
      <protection locked="0"/>
    </xf>
    <xf numFmtId="0" fontId="4" fillId="0" borderId="0" xfId="3" applyFont="1" applyAlignment="1" applyProtection="1">
      <alignment horizontal="left" vertical="center" shrinkToFit="1"/>
      <protection locked="0"/>
    </xf>
    <xf numFmtId="0" fontId="4" fillId="0" borderId="0" xfId="3" applyFont="1" applyAlignment="1" applyProtection="1">
      <alignment horizontal="center" vertical="center"/>
      <protection locked="0"/>
    </xf>
    <xf numFmtId="0" fontId="12" fillId="0" borderId="0" xfId="3" applyFont="1" applyAlignment="1" applyProtection="1">
      <alignment horizontal="left" vertical="top"/>
      <protection locked="0"/>
    </xf>
    <xf numFmtId="0" fontId="12" fillId="2" borderId="0" xfId="3" applyFont="1" applyFill="1" applyAlignment="1">
      <alignment horizontal="left" vertical="center"/>
    </xf>
    <xf numFmtId="0" fontId="13" fillId="0" borderId="14" xfId="3" applyFont="1" applyBorder="1" applyAlignment="1" applyProtection="1">
      <alignment vertical="center" wrapText="1"/>
      <protection locked="0"/>
    </xf>
    <xf numFmtId="0" fontId="14" fillId="0" borderId="6" xfId="3" applyFont="1" applyBorder="1" applyAlignment="1" applyProtection="1">
      <alignment horizontal="left" vertical="center"/>
      <protection locked="0"/>
    </xf>
    <xf numFmtId="0" fontId="14" fillId="0" borderId="6" xfId="3" applyFont="1" applyBorder="1" applyAlignment="1" applyProtection="1">
      <alignment horizontal="left" vertical="top"/>
      <protection locked="0"/>
    </xf>
    <xf numFmtId="0" fontId="14" fillId="0" borderId="5" xfId="3" applyFont="1" applyBorder="1" applyAlignment="1" applyProtection="1">
      <alignment horizontal="left" vertical="top"/>
      <protection locked="0"/>
    </xf>
    <xf numFmtId="179" fontId="2" fillId="2" borderId="18" xfId="3" applyNumberFormat="1" applyFont="1" applyFill="1" applyBorder="1" applyAlignment="1">
      <alignment horizontal="right" vertical="center" shrinkToFit="1"/>
    </xf>
    <xf numFmtId="0" fontId="12" fillId="0" borderId="0" xfId="3" applyFont="1" applyAlignment="1" applyProtection="1">
      <alignment horizontal="center" vertical="top"/>
      <protection locked="0"/>
    </xf>
    <xf numFmtId="0" fontId="2" fillId="0" borderId="3" xfId="3" applyFont="1" applyBorder="1" applyAlignment="1" applyProtection="1">
      <alignment horizontal="center" vertical="center" shrinkToFit="1"/>
      <protection locked="0"/>
    </xf>
    <xf numFmtId="0" fontId="4" fillId="2" borderId="12" xfId="3" applyFont="1" applyFill="1" applyBorder="1" applyAlignment="1">
      <alignment horizontal="right" vertical="center" shrinkToFit="1"/>
    </xf>
    <xf numFmtId="179" fontId="15" fillId="2" borderId="3" xfId="3" applyNumberFormat="1" applyFont="1" applyFill="1" applyBorder="1" applyAlignment="1">
      <alignment vertical="center" shrinkToFit="1"/>
    </xf>
    <xf numFmtId="0" fontId="15" fillId="0" borderId="11" xfId="3" applyFont="1" applyBorder="1" applyAlignment="1" applyProtection="1">
      <alignment horizontal="center" vertical="center" shrinkToFit="1"/>
      <protection locked="0"/>
    </xf>
    <xf numFmtId="0" fontId="15" fillId="0" borderId="3" xfId="3" applyFont="1" applyBorder="1" applyAlignment="1" applyProtection="1">
      <alignment horizontal="center" vertical="center" shrinkToFit="1"/>
      <protection locked="0"/>
    </xf>
    <xf numFmtId="180" fontId="4" fillId="2" borderId="3" xfId="3" applyNumberFormat="1" applyFont="1" applyFill="1" applyBorder="1" applyAlignment="1">
      <alignment vertical="center" shrinkToFit="1"/>
    </xf>
    <xf numFmtId="179" fontId="4" fillId="2" borderId="3" xfId="3" applyNumberFormat="1" applyFont="1" applyFill="1" applyBorder="1" applyAlignment="1">
      <alignment horizontal="right" vertical="center" shrinkToFit="1"/>
    </xf>
    <xf numFmtId="0" fontId="4" fillId="0" borderId="3" xfId="3" applyFont="1" applyBorder="1" applyAlignment="1" applyProtection="1">
      <alignment vertical="center" shrinkToFit="1"/>
      <protection locked="0"/>
    </xf>
    <xf numFmtId="0" fontId="15" fillId="2" borderId="19" xfId="3" applyFont="1" applyFill="1" applyBorder="1" applyAlignment="1">
      <alignment horizontal="center" vertical="center" shrinkToFit="1"/>
    </xf>
    <xf numFmtId="180" fontId="4" fillId="0" borderId="13" xfId="3" applyNumberFormat="1" applyFont="1" applyBorder="1" applyAlignment="1" applyProtection="1">
      <alignment vertical="center" shrinkToFit="1"/>
      <protection locked="0"/>
    </xf>
    <xf numFmtId="179" fontId="15" fillId="0" borderId="13" xfId="3" applyNumberFormat="1" applyFont="1" applyBorder="1" applyAlignment="1" applyProtection="1">
      <alignment vertical="center" shrinkToFit="1"/>
      <protection locked="0"/>
    </xf>
    <xf numFmtId="176" fontId="10" fillId="0" borderId="3" xfId="3" applyNumberFormat="1" applyFont="1" applyBorder="1" applyAlignment="1" applyProtection="1">
      <alignment horizontal="center" vertical="center" wrapText="1" shrinkToFit="1"/>
      <protection locked="0"/>
    </xf>
    <xf numFmtId="176" fontId="4" fillId="2" borderId="0" xfId="3" applyNumberFormat="1" applyFont="1" applyFill="1" applyAlignment="1" applyProtection="1">
      <alignment horizontal="center" vertical="center" shrinkToFit="1"/>
      <protection locked="0"/>
    </xf>
    <xf numFmtId="180" fontId="4" fillId="2" borderId="3" xfId="3" applyNumberFormat="1" applyFont="1" applyFill="1" applyBorder="1" applyAlignment="1">
      <alignment horizontal="right" vertical="center" shrinkToFit="1"/>
    </xf>
    <xf numFmtId="176" fontId="3" fillId="0" borderId="0" xfId="3" applyNumberFormat="1" applyFont="1" applyAlignment="1" applyProtection="1">
      <alignment horizontal="right" vertical="center" shrinkToFit="1"/>
      <protection locked="0"/>
    </xf>
    <xf numFmtId="0" fontId="4" fillId="0" borderId="13" xfId="3" applyFont="1" applyBorder="1" applyAlignment="1" applyProtection="1">
      <alignment horizontal="right" vertical="center" shrinkToFit="1"/>
      <protection locked="0"/>
    </xf>
    <xf numFmtId="179" fontId="4" fillId="0" borderId="0" xfId="3" applyNumberFormat="1" applyFont="1" applyAlignment="1" applyProtection="1">
      <alignment horizontal="right" vertical="center" shrinkToFit="1"/>
      <protection locked="0"/>
    </xf>
    <xf numFmtId="0" fontId="4" fillId="0" borderId="0" xfId="3" applyFont="1" applyAlignment="1" applyProtection="1">
      <alignment horizontal="left"/>
      <protection locked="0"/>
    </xf>
    <xf numFmtId="180" fontId="2" fillId="2" borderId="3" xfId="3" applyNumberFormat="1" applyFont="1" applyFill="1" applyBorder="1" applyAlignment="1">
      <alignment horizontal="right" vertical="center" shrinkToFit="1"/>
    </xf>
    <xf numFmtId="180" fontId="2" fillId="0" borderId="0" xfId="3" applyNumberFormat="1" applyFont="1" applyAlignment="1" applyProtection="1">
      <alignment horizontal="right" vertical="center" shrinkToFit="1"/>
      <protection locked="0"/>
    </xf>
    <xf numFmtId="0" fontId="10" fillId="0" borderId="3" xfId="3" applyFont="1" applyBorder="1" applyAlignment="1" applyProtection="1">
      <alignment horizontal="center" vertical="center" shrinkToFit="1"/>
      <protection locked="0"/>
    </xf>
    <xf numFmtId="180" fontId="4" fillId="0" borderId="3" xfId="3" applyNumberFormat="1" applyFont="1" applyBorder="1" applyAlignment="1" applyProtection="1">
      <alignment horizontal="right" vertical="center" shrinkToFit="1"/>
      <protection locked="0"/>
    </xf>
    <xf numFmtId="0" fontId="4" fillId="2" borderId="10" xfId="3" applyFont="1" applyFill="1" applyBorder="1" applyAlignment="1">
      <alignment vertical="center" shrinkToFit="1"/>
    </xf>
    <xf numFmtId="180" fontId="2" fillId="2" borderId="10" xfId="3" applyNumberFormat="1" applyFont="1" applyFill="1" applyBorder="1" applyAlignment="1">
      <alignment vertical="center" shrinkToFit="1"/>
    </xf>
    <xf numFmtId="0" fontId="2" fillId="2" borderId="10" xfId="3" applyFont="1" applyFill="1" applyBorder="1" applyAlignment="1">
      <alignment vertical="center" shrinkToFit="1"/>
    </xf>
    <xf numFmtId="0" fontId="2" fillId="0" borderId="3" xfId="3" applyFont="1" applyBorder="1" applyAlignment="1" applyProtection="1">
      <alignment vertical="center" shrinkToFit="1"/>
      <protection locked="0"/>
    </xf>
    <xf numFmtId="0" fontId="4" fillId="2" borderId="3" xfId="3" applyFont="1" applyFill="1" applyBorder="1" applyAlignment="1">
      <alignment vertical="center" shrinkToFit="1"/>
    </xf>
    <xf numFmtId="0" fontId="2" fillId="0" borderId="13" xfId="3" applyFont="1" applyBorder="1" applyAlignment="1" applyProtection="1">
      <alignment vertical="center" shrinkToFit="1"/>
      <protection locked="0"/>
    </xf>
    <xf numFmtId="0" fontId="2" fillId="0" borderId="0" xfId="3" applyFont="1" applyAlignment="1" applyProtection="1">
      <alignment vertical="center" shrinkToFit="1"/>
      <protection locked="0"/>
    </xf>
    <xf numFmtId="0" fontId="2" fillId="0" borderId="17" xfId="3" applyFont="1" applyBorder="1" applyAlignment="1" applyProtection="1">
      <alignment shrinkToFit="1"/>
      <protection locked="0"/>
    </xf>
    <xf numFmtId="180" fontId="2" fillId="0" borderId="0" xfId="3" applyNumberFormat="1" applyFont="1" applyAlignment="1" applyProtection="1">
      <alignment vertical="center" shrinkToFit="1"/>
      <protection locked="0"/>
    </xf>
    <xf numFmtId="180" fontId="2" fillId="2" borderId="3" xfId="3" applyNumberFormat="1" applyFont="1" applyFill="1" applyBorder="1" applyAlignment="1">
      <alignment vertical="center" shrinkToFit="1"/>
    </xf>
    <xf numFmtId="0" fontId="2" fillId="0" borderId="0" xfId="3" applyFont="1" applyAlignment="1" applyProtection="1">
      <alignment horizontal="center" vertical="center" shrinkToFit="1"/>
      <protection locked="0"/>
    </xf>
    <xf numFmtId="0" fontId="2" fillId="0" borderId="0" xfId="3" applyFont="1" applyAlignment="1" applyProtection="1">
      <alignment horizontal="right" vertical="center" shrinkToFit="1"/>
      <protection locked="0"/>
    </xf>
    <xf numFmtId="180" fontId="4" fillId="0" borderId="0" xfId="3" applyNumberFormat="1" applyFont="1" applyAlignment="1" applyProtection="1">
      <alignment horizontal="right" vertical="center" shrinkToFit="1"/>
      <protection locked="0"/>
    </xf>
    <xf numFmtId="0" fontId="2" fillId="0" borderId="17" xfId="3" applyFont="1" applyBorder="1" applyAlignment="1" applyProtection="1">
      <alignment horizontal="center" vertical="center" shrinkToFit="1"/>
      <protection locked="0"/>
    </xf>
    <xf numFmtId="0" fontId="2" fillId="0" borderId="0" xfId="3" applyFont="1" applyAlignment="1" applyProtection="1">
      <alignment horizontal="right" vertical="center"/>
      <protection locked="0"/>
    </xf>
    <xf numFmtId="179" fontId="3" fillId="2" borderId="3" xfId="3" applyNumberFormat="1" applyFont="1" applyFill="1" applyBorder="1" applyAlignment="1">
      <alignment vertical="center" shrinkToFit="1"/>
    </xf>
    <xf numFmtId="179" fontId="3" fillId="0" borderId="3" xfId="3" applyNumberFormat="1" applyFont="1" applyBorder="1" applyAlignment="1" applyProtection="1">
      <alignment vertical="center" shrinkToFit="1"/>
      <protection locked="0"/>
    </xf>
    <xf numFmtId="0" fontId="2" fillId="0" borderId="0" xfId="3" applyFont="1" applyAlignment="1" applyProtection="1">
      <alignment shrinkToFit="1"/>
      <protection locked="0"/>
    </xf>
    <xf numFmtId="56" fontId="18" fillId="0" borderId="0" xfId="3" applyNumberFormat="1" applyFont="1" applyAlignment="1" applyProtection="1">
      <alignment horizontal="left" vertical="center" shrinkToFit="1"/>
      <protection locked="0"/>
    </xf>
    <xf numFmtId="0" fontId="12" fillId="0" borderId="22" xfId="3" applyFont="1" applyBorder="1" applyAlignment="1" applyProtection="1">
      <alignment horizontal="center" vertical="top"/>
      <protection locked="0"/>
    </xf>
    <xf numFmtId="180" fontId="8" fillId="0" borderId="0" xfId="3" applyNumberFormat="1" applyFont="1" applyAlignment="1" applyProtection="1">
      <alignment horizontal="right" vertical="center" shrinkToFit="1"/>
      <protection locked="0"/>
    </xf>
    <xf numFmtId="0" fontId="11" fillId="0" borderId="3" xfId="3" applyFont="1" applyBorder="1" applyAlignment="1" applyProtection="1">
      <alignment horizontal="center" vertical="center" shrinkToFit="1"/>
      <protection locked="0"/>
    </xf>
    <xf numFmtId="0" fontId="4" fillId="0" borderId="3" xfId="3" applyFont="1" applyBorder="1" applyAlignment="1" applyProtection="1">
      <alignment horizontal="left" vertical="center" shrinkToFit="1"/>
      <protection locked="0"/>
    </xf>
    <xf numFmtId="0" fontId="15" fillId="0" borderId="3" xfId="3" applyFont="1" applyBorder="1" applyAlignment="1">
      <alignment horizontal="center" vertical="center" shrinkToFit="1"/>
    </xf>
    <xf numFmtId="0" fontId="4" fillId="0" borderId="3" xfId="3" applyFont="1" applyBorder="1" applyAlignment="1">
      <alignment horizontal="right" vertical="center" shrinkToFit="1"/>
    </xf>
    <xf numFmtId="180" fontId="4" fillId="0" borderId="3" xfId="3" applyNumberFormat="1" applyFont="1" applyBorder="1" applyAlignment="1">
      <alignment horizontal="right" vertical="center" shrinkToFit="1"/>
    </xf>
    <xf numFmtId="0" fontId="17" fillId="0" borderId="6" xfId="3" applyFont="1" applyBorder="1" applyAlignment="1" applyProtection="1">
      <alignment horizontal="left" vertical="center"/>
      <protection locked="0"/>
    </xf>
    <xf numFmtId="0" fontId="19" fillId="0" borderId="14" xfId="3" applyFont="1" applyBorder="1" applyAlignment="1" applyProtection="1">
      <alignment vertical="center" wrapText="1"/>
      <protection locked="0"/>
    </xf>
    <xf numFmtId="0" fontId="4" fillId="0" borderId="3" xfId="4" applyFont="1" applyBorder="1" applyAlignment="1" applyProtection="1">
      <alignment horizontal="right" vertical="center" shrinkToFit="1"/>
      <protection locked="0"/>
    </xf>
    <xf numFmtId="56" fontId="4" fillId="0" borderId="3" xfId="0" applyNumberFormat="1" applyFont="1" applyBorder="1" applyAlignment="1" applyProtection="1">
      <alignment horizontal="left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179" fontId="2" fillId="0" borderId="0" xfId="3" applyNumberFormat="1" applyFont="1">
      <alignment vertical="center"/>
    </xf>
    <xf numFmtId="0" fontId="2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 wrapText="1"/>
    </xf>
    <xf numFmtId="179" fontId="5" fillId="0" borderId="3" xfId="3" applyNumberFormat="1" applyFont="1" applyBorder="1" applyAlignment="1">
      <alignment vertical="center" shrinkToFit="1"/>
    </xf>
    <xf numFmtId="0" fontId="2" fillId="4" borderId="0" xfId="3" applyFont="1" applyFill="1" applyAlignment="1">
      <alignment horizontal="center" vertical="center"/>
    </xf>
    <xf numFmtId="179" fontId="5" fillId="4" borderId="3" xfId="3" applyNumberFormat="1" applyFont="1" applyFill="1" applyBorder="1" applyAlignment="1">
      <alignment vertical="center" shrinkToFit="1"/>
    </xf>
    <xf numFmtId="38" fontId="2" fillId="0" borderId="0" xfId="7" applyFont="1" applyAlignment="1" applyProtection="1">
      <protection locked="0"/>
    </xf>
    <xf numFmtId="181" fontId="15" fillId="4" borderId="0" xfId="7" applyNumberFormat="1" applyFont="1" applyFill="1">
      <alignment vertical="center"/>
    </xf>
    <xf numFmtId="181" fontId="15" fillId="0" borderId="0" xfId="7" applyNumberFormat="1" applyFont="1">
      <alignment vertical="center"/>
    </xf>
    <xf numFmtId="0" fontId="15" fillId="4" borderId="25" xfId="3" applyFont="1" applyFill="1" applyBorder="1" applyAlignment="1">
      <alignment horizontal="center" vertical="center"/>
    </xf>
    <xf numFmtId="0" fontId="4" fillId="4" borderId="25" xfId="3" applyFont="1" applyFill="1" applyBorder="1" applyAlignment="1">
      <alignment horizontal="left" vertical="center"/>
    </xf>
    <xf numFmtId="0" fontId="4" fillId="4" borderId="25" xfId="3" applyFont="1" applyFill="1" applyBorder="1">
      <alignment vertical="center"/>
    </xf>
    <xf numFmtId="178" fontId="4" fillId="4" borderId="12" xfId="3" applyNumberFormat="1" applyFont="1" applyFill="1" applyBorder="1" applyAlignment="1">
      <alignment horizontal="right" vertical="center" shrinkToFit="1"/>
    </xf>
    <xf numFmtId="0" fontId="4" fillId="4" borderId="12" xfId="3" applyFont="1" applyFill="1" applyBorder="1" applyAlignment="1">
      <alignment horizontal="right" vertical="center" shrinkToFit="1"/>
    </xf>
    <xf numFmtId="179" fontId="15" fillId="4" borderId="3" xfId="3" applyNumberFormat="1" applyFont="1" applyFill="1" applyBorder="1" applyAlignment="1">
      <alignment vertical="center" shrinkToFit="1"/>
    </xf>
    <xf numFmtId="0" fontId="2" fillId="0" borderId="0" xfId="3" applyFont="1" applyProtection="1">
      <alignment vertical="center"/>
      <protection locked="0"/>
    </xf>
    <xf numFmtId="0" fontId="2" fillId="0" borderId="0" xfId="3" applyFont="1" applyAlignment="1" applyProtection="1">
      <alignment horizontal="left" vertical="center" indent="2"/>
      <protection locked="0"/>
    </xf>
    <xf numFmtId="0" fontId="4" fillId="0" borderId="0" xfId="3" applyFont="1" applyAlignment="1">
      <alignment horizontal="center" vertical="center" shrinkToFit="1"/>
    </xf>
    <xf numFmtId="179" fontId="5" fillId="0" borderId="0" xfId="3" applyNumberFormat="1" applyFont="1" applyAlignment="1">
      <alignment vertical="center" shrinkToFit="1"/>
    </xf>
    <xf numFmtId="0" fontId="15" fillId="0" borderId="0" xfId="3" applyFont="1" applyAlignment="1">
      <alignment horizontal="center" vertical="center"/>
    </xf>
    <xf numFmtId="181" fontId="15" fillId="4" borderId="18" xfId="3" applyNumberFormat="1" applyFont="1" applyFill="1" applyBorder="1">
      <alignment vertical="center"/>
    </xf>
    <xf numFmtId="38" fontId="3" fillId="0" borderId="0" xfId="7" applyFont="1" applyAlignment="1" applyProtection="1">
      <alignment horizontal="center" vertical="center"/>
      <protection locked="0"/>
    </xf>
    <xf numFmtId="38" fontId="3" fillId="0" borderId="0" xfId="7" applyFont="1" applyAlignment="1" applyProtection="1">
      <alignment horizontal="center" vertical="center" wrapText="1"/>
      <protection locked="0"/>
    </xf>
    <xf numFmtId="0" fontId="2" fillId="0" borderId="0" xfId="3" applyFont="1" applyAlignment="1" applyProtection="1">
      <alignment horizontal="left" vertical="center" indent="1"/>
      <protection locked="0"/>
    </xf>
    <xf numFmtId="0" fontId="4" fillId="4" borderId="3" xfId="3" applyFont="1" applyFill="1" applyBorder="1" applyAlignment="1">
      <alignment horizontal="right" vertical="center" shrinkToFit="1"/>
    </xf>
    <xf numFmtId="179" fontId="4" fillId="4" borderId="3" xfId="3" applyNumberFormat="1" applyFont="1" applyFill="1" applyBorder="1" applyAlignment="1">
      <alignment horizontal="right" vertical="center" shrinkToFit="1"/>
    </xf>
    <xf numFmtId="179" fontId="3" fillId="4" borderId="3" xfId="3" applyNumberFormat="1" applyFont="1" applyFill="1" applyBorder="1" applyAlignment="1">
      <alignment vertical="center" shrinkToFit="1"/>
    </xf>
    <xf numFmtId="181" fontId="15" fillId="5" borderId="18" xfId="7" applyNumberFormat="1" applyFont="1" applyFill="1" applyBorder="1">
      <alignment vertical="center"/>
    </xf>
    <xf numFmtId="177" fontId="4" fillId="5" borderId="3" xfId="3" applyNumberFormat="1" applyFont="1" applyFill="1" applyBorder="1" applyAlignment="1">
      <alignment horizontal="left" vertical="center" shrinkToFit="1"/>
    </xf>
    <xf numFmtId="49" fontId="4" fillId="5" borderId="3" xfId="3" applyNumberFormat="1" applyFont="1" applyFill="1" applyBorder="1" applyAlignment="1" applyProtection="1">
      <alignment horizontal="center" vertical="center" shrinkToFit="1"/>
      <protection locked="0"/>
    </xf>
    <xf numFmtId="49" fontId="4" fillId="5" borderId="3" xfId="3" applyNumberFormat="1" applyFont="1" applyFill="1" applyBorder="1" applyAlignment="1">
      <alignment horizontal="center" vertical="center" shrinkToFit="1"/>
    </xf>
    <xf numFmtId="0" fontId="2" fillId="5" borderId="18" xfId="3" applyFont="1" applyFill="1" applyBorder="1">
      <alignment vertical="center"/>
    </xf>
    <xf numFmtId="0" fontId="2" fillId="0" borderId="0" xfId="3" applyFont="1" applyAlignment="1">
      <alignment horizontal="center" vertical="center" wrapText="1"/>
    </xf>
    <xf numFmtId="181" fontId="4" fillId="3" borderId="3" xfId="7" applyNumberFormat="1" applyFont="1" applyFill="1" applyBorder="1" applyAlignment="1">
      <alignment horizontal="right" vertical="center" shrinkToFit="1"/>
    </xf>
    <xf numFmtId="179" fontId="4" fillId="3" borderId="3" xfId="0" applyNumberFormat="1" applyFont="1" applyFill="1" applyBorder="1" applyAlignment="1">
      <alignment horizontal="right" vertical="center" shrinkToFit="1"/>
    </xf>
    <xf numFmtId="179" fontId="4" fillId="3" borderId="32" xfId="0" applyNumberFormat="1" applyFont="1" applyFill="1" applyBorder="1" applyAlignment="1">
      <alignment horizontal="right" vertical="center" shrinkToFit="1"/>
    </xf>
    <xf numFmtId="179" fontId="25" fillId="3" borderId="34" xfId="0" applyNumberFormat="1" applyFont="1" applyFill="1" applyBorder="1" applyAlignment="1">
      <alignment horizontal="center" vertical="center" shrinkToFit="1"/>
    </xf>
    <xf numFmtId="179" fontId="25" fillId="3" borderId="38" xfId="0" applyNumberFormat="1" applyFont="1" applyFill="1" applyBorder="1" applyAlignment="1">
      <alignment horizontal="center" vertical="center" shrinkToFit="1"/>
    </xf>
    <xf numFmtId="179" fontId="25" fillId="3" borderId="39" xfId="0" applyNumberFormat="1" applyFont="1" applyFill="1" applyBorder="1" applyAlignment="1">
      <alignment horizontal="center" vertical="center" shrinkToFit="1"/>
    </xf>
    <xf numFmtId="179" fontId="8" fillId="5" borderId="18" xfId="3" applyNumberFormat="1" applyFont="1" applyFill="1" applyBorder="1" applyAlignment="1" applyProtection="1">
      <alignment horizontal="right" vertical="center" shrinkToFit="1"/>
      <protection locked="0"/>
    </xf>
    <xf numFmtId="180" fontId="8" fillId="5" borderId="18" xfId="3" applyNumberFormat="1" applyFont="1" applyFill="1" applyBorder="1" applyAlignment="1" applyProtection="1">
      <alignment horizontal="right" vertical="center" shrinkToFit="1"/>
      <protection locked="0"/>
    </xf>
    <xf numFmtId="0" fontId="14" fillId="5" borderId="0" xfId="3" applyFont="1" applyFill="1" applyAlignment="1" applyProtection="1">
      <alignment horizontal="left" vertical="center"/>
      <protection locked="0"/>
    </xf>
    <xf numFmtId="0" fontId="9" fillId="5" borderId="0" xfId="3" applyFont="1" applyFill="1" applyAlignment="1" applyProtection="1">
      <alignment horizontal="left" vertical="top"/>
      <protection locked="0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left" vertical="top"/>
    </xf>
    <xf numFmtId="0" fontId="2" fillId="0" borderId="0" xfId="3" applyFont="1" applyAlignment="1"/>
    <xf numFmtId="0" fontId="12" fillId="0" borderId="0" xfId="3" applyFont="1" applyAlignment="1">
      <alignment horizontal="left" vertical="top"/>
    </xf>
    <xf numFmtId="0" fontId="4" fillId="0" borderId="1" xfId="3" applyFont="1" applyBorder="1" applyAlignment="1">
      <alignment horizontal="left" vertical="top"/>
    </xf>
    <xf numFmtId="0" fontId="6" fillId="0" borderId="4" xfId="3" applyFont="1" applyBorder="1" applyAlignment="1">
      <alignment horizontal="left" vertical="center"/>
    </xf>
    <xf numFmtId="0" fontId="6" fillId="0" borderId="5" xfId="3" applyFont="1" applyBorder="1" applyAlignment="1">
      <alignment horizontal="left" vertical="top"/>
    </xf>
    <xf numFmtId="0" fontId="4" fillId="0" borderId="7" xfId="3" applyFont="1" applyBorder="1" applyAlignment="1">
      <alignment horizontal="left" vertical="top"/>
    </xf>
    <xf numFmtId="0" fontId="3" fillId="0" borderId="1" xfId="3" applyFont="1" applyBorder="1" applyAlignment="1">
      <alignment horizontal="left" vertical="center"/>
    </xf>
    <xf numFmtId="0" fontId="13" fillId="0" borderId="14" xfId="3" applyFont="1" applyBorder="1" applyAlignment="1">
      <alignment vertical="center" wrapText="1"/>
    </xf>
    <xf numFmtId="0" fontId="4" fillId="0" borderId="0" xfId="3" applyFont="1" applyAlignment="1">
      <alignment horizontal="center" vertical="center"/>
    </xf>
    <xf numFmtId="0" fontId="4" fillId="0" borderId="9" xfId="3" applyFont="1" applyBorder="1" applyAlignment="1">
      <alignment horizontal="left" vertical="top"/>
    </xf>
    <xf numFmtId="0" fontId="9" fillId="0" borderId="0" xfId="3" applyFont="1" applyAlignment="1">
      <alignment horizontal="left" vertical="top"/>
    </xf>
    <xf numFmtId="0" fontId="4" fillId="0" borderId="8" xfId="3" applyFont="1" applyBorder="1" applyAlignment="1">
      <alignment horizontal="left" vertical="top"/>
    </xf>
    <xf numFmtId="0" fontId="2" fillId="0" borderId="6" xfId="3" applyFont="1" applyBorder="1" applyAlignment="1">
      <alignment horizontal="left" vertical="center"/>
    </xf>
    <xf numFmtId="0" fontId="14" fillId="0" borderId="6" xfId="3" applyFont="1" applyBorder="1" applyAlignment="1">
      <alignment horizontal="left" vertical="center"/>
    </xf>
    <xf numFmtId="0" fontId="14" fillId="0" borderId="6" xfId="3" applyFont="1" applyBorder="1" applyAlignment="1">
      <alignment horizontal="left" vertical="top"/>
    </xf>
    <xf numFmtId="0" fontId="14" fillId="0" borderId="5" xfId="3" applyFont="1" applyBorder="1" applyAlignment="1">
      <alignment horizontal="left" vertical="top"/>
    </xf>
    <xf numFmtId="180" fontId="2" fillId="0" borderId="0" xfId="3" applyNumberFormat="1" applyFont="1" applyAlignment="1">
      <alignment horizontal="right" vertical="center" shrinkToFit="1"/>
    </xf>
    <xf numFmtId="0" fontId="12" fillId="0" borderId="0" xfId="3" applyFont="1" applyAlignment="1">
      <alignment horizontal="center" vertical="top"/>
    </xf>
    <xf numFmtId="0" fontId="3" fillId="0" borderId="3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shrinkToFit="1"/>
    </xf>
    <xf numFmtId="0" fontId="10" fillId="0" borderId="3" xfId="3" applyFont="1" applyBorder="1" applyAlignment="1">
      <alignment horizontal="center" vertical="center" shrinkToFit="1"/>
    </xf>
    <xf numFmtId="56" fontId="4" fillId="0" borderId="3" xfId="3" applyNumberFormat="1" applyFont="1" applyBorder="1" applyAlignment="1">
      <alignment horizontal="left" vertical="center" shrinkToFit="1"/>
    </xf>
    <xf numFmtId="49" fontId="4" fillId="0" borderId="3" xfId="3" applyNumberFormat="1" applyFont="1" applyBorder="1" applyAlignment="1">
      <alignment horizontal="center" vertical="center" shrinkToFit="1"/>
    </xf>
    <xf numFmtId="0" fontId="15" fillId="0" borderId="11" xfId="3" applyFont="1" applyBorder="1" applyAlignment="1">
      <alignment horizontal="center" vertical="center" shrinkToFit="1"/>
    </xf>
    <xf numFmtId="49" fontId="4" fillId="4" borderId="3" xfId="3" applyNumberFormat="1" applyFont="1" applyFill="1" applyBorder="1" applyAlignment="1">
      <alignment horizontal="center" vertical="center" shrinkToFit="1"/>
    </xf>
    <xf numFmtId="0" fontId="2" fillId="0" borderId="0" xfId="3" applyFont="1" applyAlignment="1">
      <alignment horizontal="left" vertical="center" indent="2"/>
    </xf>
    <xf numFmtId="179" fontId="2" fillId="0" borderId="0" xfId="3" applyNumberFormat="1" applyFont="1" applyAlignment="1"/>
    <xf numFmtId="179" fontId="3" fillId="0" borderId="3" xfId="3" applyNumberFormat="1" applyFont="1" applyBorder="1" applyAlignment="1">
      <alignment vertical="center" shrinkToFit="1"/>
    </xf>
    <xf numFmtId="176" fontId="4" fillId="0" borderId="3" xfId="3" applyNumberFormat="1" applyFont="1" applyBorder="1" applyAlignment="1">
      <alignment vertical="center" shrinkToFit="1"/>
    </xf>
    <xf numFmtId="0" fontId="4" fillId="0" borderId="3" xfId="3" applyFont="1" applyBorder="1" applyAlignment="1">
      <alignment vertical="center" shrinkToFit="1"/>
    </xf>
    <xf numFmtId="0" fontId="2" fillId="0" borderId="3" xfId="3" applyFont="1" applyBorder="1" applyAlignment="1">
      <alignment vertical="center" shrinkToFit="1"/>
    </xf>
    <xf numFmtId="0" fontId="4" fillId="0" borderId="13" xfId="3" applyFont="1" applyBorder="1" applyAlignment="1">
      <alignment vertical="center" shrinkToFit="1"/>
    </xf>
    <xf numFmtId="0" fontId="4" fillId="0" borderId="13" xfId="3" applyFont="1" applyBorder="1">
      <alignment vertical="center"/>
    </xf>
    <xf numFmtId="0" fontId="26" fillId="0" borderId="0" xfId="3" applyFont="1" applyAlignment="1">
      <alignment horizontal="right" vertical="center" shrinkToFit="1"/>
    </xf>
    <xf numFmtId="179" fontId="4" fillId="0" borderId="13" xfId="3" applyNumberFormat="1" applyFont="1" applyBorder="1" applyAlignment="1">
      <alignment horizontal="right" vertical="center" shrinkToFit="1"/>
    </xf>
    <xf numFmtId="176" fontId="4" fillId="0" borderId="13" xfId="3" applyNumberFormat="1" applyFont="1" applyBorder="1" applyAlignment="1">
      <alignment vertical="center" shrinkToFit="1"/>
    </xf>
    <xf numFmtId="180" fontId="4" fillId="0" borderId="13" xfId="3" applyNumberFormat="1" applyFont="1" applyBorder="1" applyAlignment="1">
      <alignment vertical="center" shrinkToFit="1"/>
    </xf>
    <xf numFmtId="179" fontId="15" fillId="0" borderId="13" xfId="3" applyNumberFormat="1" applyFont="1" applyBorder="1" applyAlignment="1">
      <alignment vertical="center" shrinkToFit="1"/>
    </xf>
    <xf numFmtId="0" fontId="2" fillId="0" borderId="13" xfId="3" applyFont="1" applyBorder="1" applyAlignment="1">
      <alignment vertical="center" shrinkToFit="1"/>
    </xf>
    <xf numFmtId="0" fontId="2" fillId="0" borderId="0" xfId="3" applyFont="1" applyAlignment="1">
      <alignment vertical="center" shrinkToFit="1"/>
    </xf>
    <xf numFmtId="0" fontId="2" fillId="0" borderId="0" xfId="3" applyFont="1" applyAlignment="1">
      <alignment shrinkToFit="1"/>
    </xf>
    <xf numFmtId="0" fontId="4" fillId="0" borderId="0" xfId="3" applyFont="1" applyAlignment="1">
      <alignment vertical="center" shrinkToFit="1"/>
    </xf>
    <xf numFmtId="176" fontId="4" fillId="0" borderId="0" xfId="3" applyNumberFormat="1" applyFont="1" applyAlignment="1">
      <alignment vertical="center" shrinkToFit="1"/>
    </xf>
    <xf numFmtId="176" fontId="10" fillId="0" borderId="3" xfId="3" applyNumberFormat="1" applyFont="1" applyBorder="1" applyAlignment="1">
      <alignment horizontal="center" vertical="center" wrapText="1" shrinkToFit="1"/>
    </xf>
    <xf numFmtId="0" fontId="2" fillId="0" borderId="17" xfId="3" applyFont="1" applyBorder="1" applyAlignment="1">
      <alignment shrinkToFit="1"/>
    </xf>
    <xf numFmtId="180" fontId="2" fillId="0" borderId="0" xfId="3" applyNumberFormat="1" applyFont="1" applyAlignment="1">
      <alignment vertical="center" shrinkToFit="1"/>
    </xf>
    <xf numFmtId="176" fontId="4" fillId="2" borderId="0" xfId="3" applyNumberFormat="1" applyFont="1" applyFill="1" applyAlignment="1">
      <alignment horizontal="center" vertical="center" shrinkToFit="1"/>
    </xf>
    <xf numFmtId="0" fontId="2" fillId="0" borderId="0" xfId="3" applyFont="1" applyAlignment="1">
      <alignment horizontal="center" vertical="center" shrinkToFit="1"/>
    </xf>
    <xf numFmtId="0" fontId="4" fillId="3" borderId="0" xfId="3" applyFont="1" applyFill="1" applyAlignment="1">
      <alignment horizontal="center" vertical="center" shrinkToFit="1"/>
    </xf>
    <xf numFmtId="0" fontId="4" fillId="3" borderId="0" xfId="3" applyFont="1" applyFill="1" applyAlignment="1">
      <alignment horizontal="right" vertical="center" shrinkToFit="1"/>
    </xf>
    <xf numFmtId="0" fontId="4" fillId="3" borderId="0" xfId="3" applyFont="1" applyFill="1" applyAlignment="1">
      <alignment horizontal="right" vertical="center"/>
    </xf>
    <xf numFmtId="176" fontId="4" fillId="3" borderId="0" xfId="3" applyNumberFormat="1" applyFont="1" applyFill="1" applyAlignment="1">
      <alignment horizontal="right" vertical="center" shrinkToFit="1"/>
    </xf>
    <xf numFmtId="176" fontId="4" fillId="0" borderId="0" xfId="3" applyNumberFormat="1" applyFont="1" applyAlignment="1">
      <alignment horizontal="right" vertical="center" shrinkToFit="1"/>
    </xf>
    <xf numFmtId="0" fontId="2" fillId="0" borderId="0" xfId="3" applyFont="1" applyAlignment="1">
      <alignment horizontal="right" vertical="center" shrinkToFit="1"/>
    </xf>
    <xf numFmtId="180" fontId="4" fillId="0" borderId="0" xfId="3" applyNumberFormat="1" applyFont="1" applyAlignment="1">
      <alignment horizontal="right" vertical="center" shrinkToFit="1"/>
    </xf>
    <xf numFmtId="0" fontId="2" fillId="0" borderId="17" xfId="3" applyFont="1" applyBorder="1" applyAlignment="1">
      <alignment horizontal="center" vertical="center" shrinkToFit="1"/>
    </xf>
    <xf numFmtId="0" fontId="4" fillId="0" borderId="13" xfId="3" applyFont="1" applyBorder="1" applyAlignment="1">
      <alignment horizontal="right" vertical="center" shrinkToFit="1"/>
    </xf>
    <xf numFmtId="0" fontId="15" fillId="0" borderId="17" xfId="0" applyFont="1" applyBorder="1" applyAlignment="1"/>
    <xf numFmtId="0" fontId="15" fillId="0" borderId="0" xfId="0" applyFont="1" applyAlignment="1">
      <alignment horizontal="right" vertical="center" shrinkToFit="1"/>
    </xf>
    <xf numFmtId="180" fontId="23" fillId="0" borderId="0" xfId="0" applyNumberFormat="1" applyFont="1" applyAlignment="1">
      <alignment horizontal="right" vertical="center" shrinkToFit="1"/>
    </xf>
    <xf numFmtId="179" fontId="4" fillId="0" borderId="0" xfId="3" applyNumberFormat="1" applyFont="1" applyAlignment="1">
      <alignment horizontal="right" vertical="center" shrinkToFit="1"/>
    </xf>
    <xf numFmtId="0" fontId="2" fillId="0" borderId="26" xfId="0" applyFont="1" applyBorder="1" applyAlignment="1"/>
    <xf numFmtId="0" fontId="2" fillId="0" borderId="27" xfId="0" applyFont="1" applyBorder="1" applyAlignment="1"/>
    <xf numFmtId="0" fontId="10" fillId="0" borderId="27" xfId="0" applyFont="1" applyBorder="1" applyAlignment="1">
      <alignment horizontal="center" vertical="center"/>
    </xf>
    <xf numFmtId="0" fontId="24" fillId="0" borderId="27" xfId="0" applyFont="1" applyBorder="1" applyAlignment="1"/>
    <xf numFmtId="0" fontId="2" fillId="0" borderId="28" xfId="0" applyFont="1" applyBorder="1" applyAlignment="1"/>
    <xf numFmtId="0" fontId="4" fillId="0" borderId="0" xfId="3" applyFont="1" applyAlignment="1">
      <alignment horizontal="right" vertical="center"/>
    </xf>
    <xf numFmtId="0" fontId="4" fillId="0" borderId="0" xfId="3" applyFont="1" applyAlignment="1">
      <alignment horizontal="left"/>
    </xf>
    <xf numFmtId="0" fontId="2" fillId="0" borderId="0" xfId="3" applyFont="1" applyAlignment="1">
      <alignment horizontal="right" vertical="center"/>
    </xf>
    <xf numFmtId="0" fontId="4" fillId="0" borderId="29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0" fillId="3" borderId="3" xfId="0" applyFill="1" applyBorder="1" applyAlignment="1"/>
    <xf numFmtId="0" fontId="2" fillId="3" borderId="3" xfId="0" applyFont="1" applyFill="1" applyBorder="1" applyAlignment="1"/>
    <xf numFmtId="0" fontId="2" fillId="3" borderId="30" xfId="0" applyFont="1" applyFill="1" applyBorder="1" applyAlignment="1"/>
    <xf numFmtId="0" fontId="4" fillId="0" borderId="29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right" vertical="center" shrinkToFit="1"/>
    </xf>
    <xf numFmtId="180" fontId="2" fillId="3" borderId="3" xfId="0" applyNumberFormat="1" applyFont="1" applyFill="1" applyBorder="1" applyAlignment="1"/>
    <xf numFmtId="180" fontId="2" fillId="3" borderId="30" xfId="0" applyNumberFormat="1" applyFont="1" applyFill="1" applyBorder="1" applyAlignment="1"/>
    <xf numFmtId="0" fontId="3" fillId="0" borderId="31" xfId="0" applyFont="1" applyBorder="1">
      <alignment vertical="center"/>
    </xf>
    <xf numFmtId="0" fontId="2" fillId="0" borderId="32" xfId="0" applyFont="1" applyBorder="1" applyAlignment="1"/>
    <xf numFmtId="0" fontId="2" fillId="3" borderId="32" xfId="0" applyFont="1" applyFill="1" applyBorder="1" applyAlignment="1"/>
    <xf numFmtId="0" fontId="2" fillId="3" borderId="33" xfId="0" applyFont="1" applyFill="1" applyBorder="1" applyAlignme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shrinkToFit="1"/>
    </xf>
    <xf numFmtId="0" fontId="2" fillId="0" borderId="0" xfId="0" applyFont="1" applyAlignment="1"/>
    <xf numFmtId="0" fontId="24" fillId="3" borderId="26" xfId="0" applyFont="1" applyFill="1" applyBorder="1" applyAlignment="1"/>
    <xf numFmtId="179" fontId="0" fillId="0" borderId="35" xfId="0" applyNumberFormat="1" applyBorder="1" applyAlignment="1"/>
    <xf numFmtId="0" fontId="2" fillId="0" borderId="36" xfId="0" applyFont="1" applyBorder="1" applyAlignment="1">
      <alignment horizontal="center"/>
    </xf>
    <xf numFmtId="0" fontId="24" fillId="3" borderId="29" xfId="0" applyFont="1" applyFill="1" applyBorder="1" applyAlignment="1"/>
    <xf numFmtId="179" fontId="0" fillId="0" borderId="11" xfId="0" applyNumberFormat="1" applyBorder="1" applyAlignment="1"/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23" xfId="0" applyFont="1" applyBorder="1" applyAlignment="1"/>
    <xf numFmtId="0" fontId="2" fillId="0" borderId="1" xfId="0" applyFont="1" applyBorder="1" applyAlignment="1"/>
    <xf numFmtId="0" fontId="2" fillId="4" borderId="0" xfId="7" applyNumberFormat="1" applyFont="1" applyFill="1" applyAlignment="1"/>
    <xf numFmtId="181" fontId="3" fillId="0" borderId="0" xfId="7" applyNumberFormat="1" applyFont="1">
      <alignment vertical="center"/>
    </xf>
    <xf numFmtId="56" fontId="3" fillId="0" borderId="0" xfId="3" applyNumberFormat="1" applyFont="1" applyAlignment="1">
      <alignment horizontal="center" vertical="center" wrapText="1"/>
    </xf>
    <xf numFmtId="0" fontId="2" fillId="3" borderId="34" xfId="3" applyFont="1" applyFill="1" applyBorder="1" applyAlignment="1">
      <alignment horizontal="center" vertical="center"/>
    </xf>
    <xf numFmtId="0" fontId="4" fillId="0" borderId="40" xfId="3" applyFont="1" applyBorder="1" applyAlignment="1">
      <alignment horizontal="right" vertical="center"/>
    </xf>
    <xf numFmtId="0" fontId="4" fillId="0" borderId="9" xfId="3" applyFont="1" applyBorder="1" applyAlignment="1">
      <alignment horizontal="right" vertical="center"/>
    </xf>
    <xf numFmtId="0" fontId="4" fillId="0" borderId="41" xfId="3" applyFont="1" applyBorder="1" applyAlignment="1">
      <alignment horizontal="right" vertical="center"/>
    </xf>
    <xf numFmtId="0" fontId="4" fillId="0" borderId="7" xfId="3" applyFont="1" applyBorder="1" applyAlignment="1">
      <alignment horizontal="right" vertical="center"/>
    </xf>
    <xf numFmtId="0" fontId="4" fillId="0" borderId="8" xfId="3" applyFont="1" applyBorder="1" applyAlignment="1">
      <alignment horizontal="right" vertical="center"/>
    </xf>
    <xf numFmtId="0" fontId="24" fillId="3" borderId="23" xfId="0" applyFont="1" applyFill="1" applyBorder="1">
      <alignment vertical="center"/>
    </xf>
    <xf numFmtId="0" fontId="4" fillId="3" borderId="1" xfId="3" applyFont="1" applyFill="1" applyBorder="1" applyAlignment="1">
      <alignment horizontal="right" vertical="center"/>
    </xf>
    <xf numFmtId="0" fontId="24" fillId="0" borderId="0" xfId="0" applyFont="1" applyAlignment="1"/>
    <xf numFmtId="181" fontId="4" fillId="0" borderId="0" xfId="7" applyNumberFormat="1" applyFont="1" applyAlignment="1">
      <alignment horizontal="right" vertical="center" shrinkToFit="1"/>
    </xf>
    <xf numFmtId="0" fontId="2" fillId="4" borderId="0" xfId="3" applyFont="1" applyFill="1" applyAlignment="1" applyProtection="1">
      <protection locked="0"/>
    </xf>
    <xf numFmtId="0" fontId="15" fillId="0" borderId="0" xfId="3" applyFont="1">
      <alignment vertical="center"/>
    </xf>
    <xf numFmtId="179" fontId="3" fillId="0" borderId="0" xfId="3" applyNumberFormat="1" applyFont="1" applyAlignment="1" applyProtection="1">
      <alignment vertical="center" shrinkToFit="1"/>
      <protection locked="0"/>
    </xf>
    <xf numFmtId="0" fontId="2" fillId="0" borderId="13" xfId="3" applyFont="1" applyBorder="1" applyAlignment="1" applyProtection="1">
      <protection locked="0"/>
    </xf>
    <xf numFmtId="49" fontId="4" fillId="4" borderId="11" xfId="3" applyNumberFormat="1" applyFont="1" applyFill="1" applyBorder="1" applyAlignment="1">
      <alignment horizontal="center" vertical="center" shrinkToFit="1"/>
    </xf>
    <xf numFmtId="179" fontId="3" fillId="2" borderId="2" xfId="3" applyNumberFormat="1" applyFont="1" applyFill="1" applyBorder="1" applyAlignment="1">
      <alignment vertical="center" shrinkToFit="1"/>
    </xf>
    <xf numFmtId="179" fontId="3" fillId="2" borderId="10" xfId="3" applyNumberFormat="1" applyFont="1" applyFill="1" applyBorder="1" applyAlignment="1">
      <alignment vertical="center" shrinkToFit="1"/>
    </xf>
    <xf numFmtId="179" fontId="3" fillId="2" borderId="0" xfId="3" applyNumberFormat="1" applyFont="1" applyFill="1" applyAlignment="1">
      <alignment vertical="center" shrinkToFit="1"/>
    </xf>
    <xf numFmtId="56" fontId="15" fillId="0" borderId="3" xfId="3" applyNumberFormat="1" applyFont="1" applyBorder="1" applyAlignment="1" applyProtection="1">
      <alignment horizontal="left" vertical="center" shrinkToFit="1"/>
      <protection locked="0"/>
    </xf>
    <xf numFmtId="0" fontId="15" fillId="0" borderId="0" xfId="3" applyFont="1" applyAlignment="1" applyProtection="1">
      <protection locked="0"/>
    </xf>
    <xf numFmtId="0" fontId="7" fillId="5" borderId="4" xfId="3" applyFont="1" applyFill="1" applyBorder="1" applyAlignment="1" applyProtection="1">
      <alignment horizontal="left" vertical="center"/>
      <protection locked="0"/>
    </xf>
    <xf numFmtId="0" fontId="7" fillId="5" borderId="6" xfId="3" applyFont="1" applyFill="1" applyBorder="1" applyAlignment="1" applyProtection="1">
      <alignment horizontal="left" vertical="center"/>
      <protection locked="0"/>
    </xf>
    <xf numFmtId="0" fontId="27" fillId="5" borderId="1" xfId="3" applyFont="1" applyFill="1" applyBorder="1" applyAlignment="1" applyProtection="1">
      <alignment horizontal="left" vertical="center"/>
      <protection locked="0"/>
    </xf>
    <xf numFmtId="0" fontId="3" fillId="0" borderId="3" xfId="3" applyFont="1" applyBorder="1" applyAlignment="1" applyProtection="1">
      <alignment horizontal="center" vertical="center" wrapText="1"/>
      <protection locked="0"/>
    </xf>
    <xf numFmtId="0" fontId="2" fillId="0" borderId="3" xfId="3" applyFont="1" applyBorder="1" applyAlignment="1" applyProtection="1">
      <alignment horizontal="center" vertical="center" shrinkToFit="1"/>
      <protection locked="0"/>
    </xf>
    <xf numFmtId="0" fontId="16" fillId="0" borderId="3" xfId="3" applyFont="1" applyBorder="1" applyAlignment="1" applyProtection="1">
      <alignment horizontal="center" vertical="center" shrinkToFit="1"/>
      <protection locked="0"/>
    </xf>
    <xf numFmtId="0" fontId="4" fillId="0" borderId="2" xfId="3" applyFont="1" applyBorder="1" applyAlignment="1" applyProtection="1">
      <alignment horizontal="center" vertical="center"/>
      <protection locked="0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0" xfId="3" applyFont="1" applyAlignment="1" applyProtection="1">
      <alignment horizontal="center" vertical="center" shrinkToFit="1"/>
      <protection locked="0"/>
    </xf>
    <xf numFmtId="0" fontId="4" fillId="0" borderId="14" xfId="3" applyFont="1" applyBorder="1" applyAlignment="1" applyProtection="1">
      <alignment horizontal="center" vertical="center" shrinkToFi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3" fillId="0" borderId="2" xfId="3" applyFont="1" applyBorder="1" applyAlignment="1" applyProtection="1">
      <alignment horizontal="center" vertical="center" wrapText="1"/>
      <protection locked="0"/>
    </xf>
    <xf numFmtId="0" fontId="3" fillId="0" borderId="10" xfId="3" applyFont="1" applyBorder="1" applyAlignment="1" applyProtection="1">
      <alignment horizontal="center" vertical="center" wrapText="1"/>
      <protection locked="0"/>
    </xf>
    <xf numFmtId="0" fontId="10" fillId="0" borderId="11" xfId="3" applyFont="1" applyBorder="1" applyAlignment="1" applyProtection="1">
      <alignment horizontal="center" vertical="center" wrapText="1"/>
      <protection locked="0"/>
    </xf>
    <xf numFmtId="0" fontId="2" fillId="0" borderId="16" xfId="3" applyFont="1" applyBorder="1" applyAlignment="1" applyProtection="1">
      <alignment horizontal="center" vertical="center" shrinkToFit="1"/>
      <protection locked="0"/>
    </xf>
    <xf numFmtId="0" fontId="2" fillId="0" borderId="20" xfId="3" applyFont="1" applyBorder="1" applyAlignment="1" applyProtection="1">
      <alignment horizontal="center" vertical="center" shrinkToFit="1"/>
      <protection locked="0"/>
    </xf>
    <xf numFmtId="0" fontId="20" fillId="0" borderId="13" xfId="3" applyFont="1" applyBorder="1" applyAlignment="1" applyProtection="1">
      <alignment horizontal="center" vertical="center" wrapText="1"/>
      <protection locked="0"/>
    </xf>
    <xf numFmtId="0" fontId="20" fillId="0" borderId="0" xfId="3" applyFont="1" applyAlignment="1" applyProtection="1">
      <alignment horizontal="center" vertical="center" wrapText="1"/>
      <protection locked="0"/>
    </xf>
    <xf numFmtId="0" fontId="20" fillId="0" borderId="22" xfId="3" applyFont="1" applyBorder="1" applyAlignment="1" applyProtection="1">
      <alignment horizontal="center" vertical="center" wrapText="1"/>
      <protection locked="0"/>
    </xf>
    <xf numFmtId="0" fontId="7" fillId="0" borderId="4" xfId="3" applyFont="1" applyBorder="1" applyAlignment="1" applyProtection="1">
      <alignment horizontal="left" vertical="center"/>
      <protection locked="0"/>
    </xf>
    <xf numFmtId="0" fontId="7" fillId="0" borderId="6" xfId="3" applyFont="1" applyBorder="1" applyAlignment="1" applyProtection="1">
      <alignment horizontal="left" vertical="center"/>
      <protection locked="0"/>
    </xf>
    <xf numFmtId="0" fontId="3" fillId="2" borderId="1" xfId="3" applyFont="1" applyFill="1" applyBorder="1" applyAlignment="1">
      <alignment horizontal="left" vertical="center"/>
    </xf>
    <xf numFmtId="0" fontId="13" fillId="0" borderId="14" xfId="3" applyFont="1" applyBorder="1" applyAlignment="1" applyProtection="1">
      <alignment horizontal="center" vertical="center" wrapText="1"/>
      <protection locked="0"/>
    </xf>
    <xf numFmtId="0" fontId="2" fillId="0" borderId="2" xfId="3" applyFont="1" applyBorder="1" applyAlignment="1" applyProtection="1">
      <alignment horizontal="center" vertical="center" shrinkToFit="1"/>
      <protection locked="0"/>
    </xf>
    <xf numFmtId="0" fontId="2" fillId="0" borderId="10" xfId="3" applyFont="1" applyBorder="1" applyAlignment="1" applyProtection="1">
      <alignment horizontal="center" vertical="center" shrinkToFit="1"/>
      <protection locked="0"/>
    </xf>
    <xf numFmtId="0" fontId="10" fillId="0" borderId="15" xfId="3" applyFont="1" applyBorder="1" applyAlignment="1" applyProtection="1">
      <alignment horizontal="center" vertical="center" wrapText="1"/>
      <protection locked="0"/>
    </xf>
    <xf numFmtId="0" fontId="10" fillId="0" borderId="16" xfId="3" applyFont="1" applyBorder="1" applyAlignment="1" applyProtection="1">
      <alignment horizontal="center" vertical="center" wrapText="1"/>
      <protection locked="0"/>
    </xf>
    <xf numFmtId="0" fontId="10" fillId="0" borderId="17" xfId="3" applyFont="1" applyBorder="1" applyAlignment="1" applyProtection="1">
      <alignment horizontal="center" vertical="center" wrapText="1"/>
      <protection locked="0"/>
    </xf>
    <xf numFmtId="0" fontId="10" fillId="0" borderId="14" xfId="3" applyFont="1" applyBorder="1" applyAlignment="1" applyProtection="1">
      <alignment horizontal="center" vertical="center" wrapText="1"/>
      <protection locked="0"/>
    </xf>
    <xf numFmtId="0" fontId="10" fillId="0" borderId="19" xfId="3" applyFont="1" applyBorder="1" applyAlignment="1" applyProtection="1">
      <alignment horizontal="center" vertical="center" wrapText="1"/>
      <protection locked="0"/>
    </xf>
    <xf numFmtId="0" fontId="10" fillId="0" borderId="20" xfId="3" applyFont="1" applyBorder="1" applyAlignment="1" applyProtection="1">
      <alignment horizontal="center" vertical="center" wrapText="1"/>
      <protection locked="0"/>
    </xf>
    <xf numFmtId="0" fontId="2" fillId="0" borderId="4" xfId="3" applyFont="1" applyBorder="1" applyAlignment="1" applyProtection="1">
      <alignment horizontal="left" vertical="center" shrinkToFit="1"/>
      <protection locked="0"/>
    </xf>
    <xf numFmtId="0" fontId="2" fillId="0" borderId="6" xfId="3" applyFont="1" applyBorder="1" applyAlignment="1" applyProtection="1">
      <alignment horizontal="left" vertical="center" shrinkToFit="1"/>
      <protection locked="0"/>
    </xf>
    <xf numFmtId="0" fontId="2" fillId="0" borderId="5" xfId="3" applyFont="1" applyBorder="1" applyAlignment="1" applyProtection="1">
      <alignment horizontal="left" vertical="center" shrinkToFit="1"/>
      <protection locked="0"/>
    </xf>
    <xf numFmtId="0" fontId="7" fillId="0" borderId="5" xfId="3" applyFont="1" applyBorder="1" applyAlignment="1" applyProtection="1">
      <alignment horizontal="left" vertical="center"/>
      <protection locked="0"/>
    </xf>
    <xf numFmtId="0" fontId="24" fillId="3" borderId="1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left" vertical="center"/>
    </xf>
    <xf numFmtId="0" fontId="3" fillId="0" borderId="3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24" fillId="3" borderId="1" xfId="3" applyFont="1" applyFill="1" applyBorder="1" applyAlignment="1">
      <alignment horizontal="left" vertical="center" shrinkToFit="1"/>
    </xf>
    <xf numFmtId="0" fontId="0" fillId="3" borderId="0" xfId="3" applyFont="1" applyFill="1" applyAlignment="1">
      <alignment horizontal="left" vertical="center" shrinkToFit="1"/>
    </xf>
    <xf numFmtId="0" fontId="21" fillId="3" borderId="0" xfId="3" applyFill="1" applyAlignment="1">
      <alignment horizontal="left" vertical="center" shrinkToFit="1"/>
    </xf>
    <xf numFmtId="0" fontId="4" fillId="0" borderId="2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10" fillId="0" borderId="15" xfId="3" applyFont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0" fontId="10" fillId="0" borderId="17" xfId="3" applyFont="1" applyBorder="1" applyAlignment="1">
      <alignment horizontal="center" vertical="center" wrapText="1"/>
    </xf>
    <xf numFmtId="0" fontId="10" fillId="0" borderId="14" xfId="3" applyFont="1" applyBorder="1" applyAlignment="1">
      <alignment horizontal="center" vertical="center" wrapText="1"/>
    </xf>
    <xf numFmtId="0" fontId="10" fillId="0" borderId="19" xfId="3" applyFont="1" applyBorder="1" applyAlignment="1">
      <alignment horizontal="center" vertical="center" wrapText="1"/>
    </xf>
    <xf numFmtId="0" fontId="10" fillId="0" borderId="20" xfId="3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16" fillId="0" borderId="3" xfId="3" applyFont="1" applyBorder="1" applyAlignment="1">
      <alignment horizontal="center" vertical="center" shrinkToFit="1"/>
    </xf>
    <xf numFmtId="0" fontId="4" fillId="0" borderId="0" xfId="3" applyFont="1" applyAlignment="1">
      <alignment horizontal="center" vertical="center" shrinkToFit="1"/>
    </xf>
    <xf numFmtId="0" fontId="4" fillId="0" borderId="14" xfId="3" applyFont="1" applyBorder="1" applyAlignment="1">
      <alignment horizontal="center" vertical="center" shrinkToFit="1"/>
    </xf>
    <xf numFmtId="0" fontId="10" fillId="0" borderId="11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shrinkToFit="1"/>
    </xf>
    <xf numFmtId="0" fontId="2" fillId="0" borderId="16" xfId="3" applyFont="1" applyBorder="1" applyAlignment="1">
      <alignment horizontal="center" vertical="center" shrinkToFit="1"/>
    </xf>
    <xf numFmtId="0" fontId="2" fillId="0" borderId="20" xfId="3" applyFont="1" applyBorder="1" applyAlignment="1">
      <alignment horizontal="center" vertical="center" shrinkToFit="1"/>
    </xf>
    <xf numFmtId="0" fontId="2" fillId="0" borderId="0" xfId="3" applyFont="1" applyAlignment="1">
      <alignment horizontal="center" vertical="center"/>
    </xf>
    <xf numFmtId="181" fontId="15" fillId="4" borderId="18" xfId="3" applyNumberFormat="1" applyFont="1" applyFill="1" applyBorder="1" applyAlignment="1">
      <alignment horizontal="right" vertical="center"/>
    </xf>
    <xf numFmtId="0" fontId="15" fillId="4" borderId="18" xfId="3" applyFont="1" applyFill="1" applyBorder="1" applyAlignment="1">
      <alignment horizontal="right" vertical="center"/>
    </xf>
    <xf numFmtId="0" fontId="2" fillId="0" borderId="1" xfId="3" applyFont="1" applyBorder="1" applyAlignment="1">
      <alignment horizontal="center" vertical="center"/>
    </xf>
  </cellXfs>
  <cellStyles count="8">
    <cellStyle name="ハイパーリンク" xfId="2" xr:uid="{00000000-0005-0000-0000-000000000000}"/>
    <cellStyle name="ハイパーリンク 2" xfId="5" xr:uid="{00000000-0005-0000-0000-000001000000}"/>
    <cellStyle name="桁区切り" xfId="7" builtinId="6"/>
    <cellStyle name="桁区切り 2" xfId="6" xr:uid="{00000000-0005-0000-0000-000003000000}"/>
    <cellStyle name="標準" xfId="0" builtinId="0"/>
    <cellStyle name="標準 2" xfId="3" xr:uid="{00000000-0005-0000-0000-000005000000}"/>
    <cellStyle name="標準 3" xfId="1" xr:uid="{00000000-0005-0000-0000-000006000000}"/>
    <cellStyle name="標準 4" xfId="4" xr:uid="{00000000-0005-0000-0000-000007000000}"/>
  </cellStyles>
  <dxfs count="35"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</dxfs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D45"/>
  <sheetViews>
    <sheetView zoomScaleNormal="100" workbookViewId="0">
      <selection activeCell="N3" sqref="N3"/>
    </sheetView>
  </sheetViews>
  <sheetFormatPr defaultColWidth="9" defaultRowHeight="13.5" x14ac:dyDescent="0.15"/>
  <cols>
    <col min="1" max="1" width="8" style="11" customWidth="1"/>
    <col min="2" max="2" width="7.125" style="11" customWidth="1"/>
    <col min="3" max="3" width="9.25" style="11" customWidth="1"/>
    <col min="4" max="4" width="6.625" style="11" customWidth="1"/>
    <col min="5" max="6" width="6.25" style="11" customWidth="1"/>
    <col min="7" max="8" width="5.25" style="11" customWidth="1"/>
    <col min="9" max="11" width="5.375" style="11" customWidth="1"/>
    <col min="12" max="12" width="7.625" style="11" customWidth="1"/>
    <col min="13" max="13" width="5" style="11" customWidth="1"/>
    <col min="14" max="14" width="7.125" style="11" customWidth="1"/>
    <col min="15" max="17" width="3.625" style="11" customWidth="1"/>
    <col min="18" max="18" width="4.25" style="11" customWidth="1"/>
    <col min="19" max="19" width="3.625" style="11" customWidth="1"/>
    <col min="20" max="23" width="4.25" style="11" customWidth="1"/>
    <col min="24" max="24" width="8.625" style="11" customWidth="1"/>
    <col min="25" max="25" width="7.125" style="11" customWidth="1"/>
    <col min="26" max="27" width="6.625" style="11" customWidth="1"/>
    <col min="28" max="28" width="6.625" style="114" customWidth="1"/>
    <col min="29" max="16384" width="9" style="11"/>
  </cols>
  <sheetData>
    <row r="1" spans="1:30" ht="19.899999999999999" customHeight="1" x14ac:dyDescent="0.15">
      <c r="A1" s="12" t="s">
        <v>0</v>
      </c>
      <c r="B1" s="12"/>
      <c r="C1" s="12"/>
      <c r="D1" s="12"/>
      <c r="E1" s="12"/>
      <c r="F1" s="13"/>
      <c r="G1" s="13"/>
      <c r="H1" s="13"/>
      <c r="J1" s="47"/>
      <c r="K1" s="47"/>
      <c r="M1" s="47"/>
      <c r="N1" s="47"/>
      <c r="O1" s="47"/>
      <c r="P1" s="47"/>
      <c r="Q1" s="13"/>
    </row>
    <row r="2" spans="1:30" ht="9" customHeight="1" x14ac:dyDescent="0.15">
      <c r="A2" s="14"/>
      <c r="B2" s="14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30" ht="19.899999999999999" customHeight="1" x14ac:dyDescent="0.15">
      <c r="A3" s="15" t="s">
        <v>1</v>
      </c>
      <c r="B3" s="16"/>
      <c r="C3" s="271"/>
      <c r="D3" s="272"/>
      <c r="E3" s="272"/>
      <c r="F3" s="17"/>
      <c r="G3" s="18" t="s">
        <v>90</v>
      </c>
      <c r="H3" s="14"/>
      <c r="I3" s="273"/>
      <c r="J3" s="273"/>
      <c r="K3" s="273"/>
      <c r="L3" s="273"/>
      <c r="M3" s="273"/>
      <c r="N3" s="104"/>
      <c r="O3" s="287" t="s">
        <v>3</v>
      </c>
      <c r="P3" s="287"/>
      <c r="Q3" s="277" t="s">
        <v>4</v>
      </c>
      <c r="R3" s="277" t="s">
        <v>5</v>
      </c>
      <c r="S3" s="277" t="s">
        <v>6</v>
      </c>
      <c r="T3" s="46"/>
      <c r="U3" s="46"/>
      <c r="V3" s="46"/>
      <c r="W3" s="46"/>
    </row>
    <row r="4" spans="1:30" ht="9" customHeight="1" x14ac:dyDescent="0.15">
      <c r="A4" s="19"/>
      <c r="B4" s="19"/>
      <c r="C4" s="19"/>
      <c r="D4" s="19"/>
      <c r="E4" s="19"/>
      <c r="F4" s="13"/>
      <c r="G4" s="13"/>
      <c r="H4" s="14"/>
      <c r="I4" s="14"/>
      <c r="J4" s="14"/>
      <c r="K4" s="14"/>
      <c r="L4" s="14"/>
      <c r="M4" s="13"/>
      <c r="N4" s="104"/>
      <c r="O4" s="288"/>
      <c r="P4" s="288"/>
      <c r="Q4" s="278"/>
      <c r="R4" s="278"/>
      <c r="S4" s="278"/>
      <c r="T4" s="46"/>
      <c r="U4" s="46"/>
      <c r="V4" s="46"/>
      <c r="W4" s="46"/>
    </row>
    <row r="5" spans="1:30" ht="20.25" customHeight="1" x14ac:dyDescent="0.15">
      <c r="A5" s="149" t="s">
        <v>92</v>
      </c>
      <c r="B5" s="150"/>
      <c r="C5" s="150"/>
      <c r="D5" s="150"/>
      <c r="E5" s="150"/>
      <c r="F5" s="20"/>
      <c r="G5" s="21"/>
      <c r="H5" s="103" t="s">
        <v>7</v>
      </c>
      <c r="I5" s="50"/>
      <c r="J5" s="51"/>
      <c r="K5" s="52"/>
      <c r="L5" s="147">
        <v>0</v>
      </c>
      <c r="M5" s="17"/>
      <c r="N5" s="104"/>
      <c r="O5" s="289"/>
      <c r="P5" s="289"/>
      <c r="Q5" s="148">
        <v>0</v>
      </c>
      <c r="R5" s="148">
        <v>0</v>
      </c>
      <c r="S5" s="148"/>
      <c r="T5" s="97"/>
      <c r="U5" s="97"/>
      <c r="V5" s="97"/>
      <c r="W5" s="97"/>
    </row>
    <row r="6" spans="1:30" ht="15.4" customHeight="1" x14ac:dyDescent="0.15">
      <c r="A6" s="13"/>
      <c r="B6" s="13"/>
      <c r="C6" s="13"/>
      <c r="D6" s="13"/>
      <c r="E6" s="13"/>
      <c r="F6" s="13"/>
      <c r="G6" s="13"/>
      <c r="H6" s="19"/>
      <c r="I6" s="19"/>
      <c r="J6" s="19"/>
      <c r="K6" s="19"/>
      <c r="L6" s="19"/>
      <c r="M6" s="13"/>
      <c r="N6" s="54"/>
      <c r="O6" s="54"/>
      <c r="P6" s="54"/>
      <c r="Q6" s="13"/>
    </row>
    <row r="7" spans="1:30" ht="25.5" customHeight="1" x14ac:dyDescent="0.15">
      <c r="A7" s="274" t="s">
        <v>8</v>
      </c>
      <c r="B7" s="281" t="s">
        <v>75</v>
      </c>
      <c r="C7" s="274" t="s">
        <v>9</v>
      </c>
      <c r="D7" s="282" t="s">
        <v>10</v>
      </c>
      <c r="E7" s="282" t="s">
        <v>11</v>
      </c>
      <c r="F7" s="274" t="s">
        <v>12</v>
      </c>
      <c r="G7" s="274" t="s">
        <v>13</v>
      </c>
      <c r="H7" s="274" t="s">
        <v>14</v>
      </c>
      <c r="I7" s="274"/>
      <c r="J7" s="274"/>
      <c r="K7" s="274"/>
      <c r="L7" s="274" t="s">
        <v>15</v>
      </c>
      <c r="M7" s="282" t="s">
        <v>76</v>
      </c>
      <c r="N7" s="284" t="s">
        <v>17</v>
      </c>
      <c r="O7" s="275" t="s">
        <v>18</v>
      </c>
      <c r="P7" s="275"/>
      <c r="Q7" s="275"/>
      <c r="R7" s="276" t="s">
        <v>19</v>
      </c>
      <c r="S7" s="276"/>
      <c r="T7" s="276"/>
      <c r="U7" s="276" t="s">
        <v>20</v>
      </c>
      <c r="V7" s="276"/>
      <c r="W7" s="276"/>
      <c r="X7" s="285" t="s">
        <v>21</v>
      </c>
      <c r="Y7" s="281" t="s">
        <v>75</v>
      </c>
      <c r="Z7" s="281" t="s">
        <v>22</v>
      </c>
      <c r="AB7" s="129" t="s">
        <v>81</v>
      </c>
    </row>
    <row r="8" spans="1:30" ht="24" customHeight="1" x14ac:dyDescent="0.15">
      <c r="A8" s="274"/>
      <c r="B8" s="281"/>
      <c r="C8" s="274"/>
      <c r="D8" s="283"/>
      <c r="E8" s="283"/>
      <c r="F8" s="274"/>
      <c r="G8" s="274"/>
      <c r="H8" s="23" t="s">
        <v>23</v>
      </c>
      <c r="I8" s="23" t="s">
        <v>24</v>
      </c>
      <c r="J8" s="23" t="s">
        <v>25</v>
      </c>
      <c r="K8" s="23" t="s">
        <v>26</v>
      </c>
      <c r="L8" s="274"/>
      <c r="M8" s="283"/>
      <c r="N8" s="284"/>
      <c r="O8" s="55" t="s">
        <v>27</v>
      </c>
      <c r="P8" s="55" t="s">
        <v>28</v>
      </c>
      <c r="Q8" s="55" t="s">
        <v>29</v>
      </c>
      <c r="R8" s="75" t="s">
        <v>27</v>
      </c>
      <c r="S8" s="75" t="s">
        <v>28</v>
      </c>
      <c r="T8" s="75" t="s">
        <v>29</v>
      </c>
      <c r="U8" s="75" t="s">
        <v>27</v>
      </c>
      <c r="V8" s="75" t="s">
        <v>28</v>
      </c>
      <c r="W8" s="75" t="s">
        <v>29</v>
      </c>
      <c r="X8" s="286"/>
      <c r="Y8" s="281"/>
      <c r="Z8" s="281"/>
      <c r="AB8" s="130" t="s">
        <v>82</v>
      </c>
    </row>
    <row r="9" spans="1:30" ht="17.649999999999999" customHeight="1" x14ac:dyDescent="0.15">
      <c r="A9" s="25"/>
      <c r="B9" s="5"/>
      <c r="C9" s="29"/>
      <c r="D9" s="27"/>
      <c r="E9" s="28"/>
      <c r="F9" s="29"/>
      <c r="G9" s="30" t="e">
        <f>$K9/$E9*100</f>
        <v>#DIV/0!</v>
      </c>
      <c r="H9" s="31"/>
      <c r="I9" s="27"/>
      <c r="J9" s="105"/>
      <c r="K9" s="56">
        <f>I9*J9</f>
        <v>0</v>
      </c>
      <c r="L9" s="57">
        <f>L5+D9-E9</f>
        <v>0</v>
      </c>
      <c r="M9" s="29"/>
      <c r="N9" s="58"/>
      <c r="O9" s="59"/>
      <c r="P9" s="59"/>
      <c r="Q9" s="27"/>
      <c r="R9" s="76"/>
      <c r="S9" s="105"/>
      <c r="T9" s="27"/>
      <c r="U9" s="27"/>
      <c r="V9" s="27"/>
      <c r="W9" s="27"/>
      <c r="X9" s="55"/>
      <c r="Y9" s="177">
        <f>+ロット別収量!$B4</f>
        <v>0</v>
      </c>
      <c r="Z9" s="92">
        <f t="shared" ref="Z9:Z33" si="0">SUMIF($B$9:$B$38,Y9,$E$9:$E$38)</f>
        <v>0</v>
      </c>
      <c r="AA9" s="153"/>
      <c r="AB9" s="248">
        <f>+'3'!$AB9</f>
        <v>0</v>
      </c>
      <c r="AD9" s="123"/>
    </row>
    <row r="10" spans="1:30" ht="17.649999999999999" customHeight="1" x14ac:dyDescent="0.15">
      <c r="A10" s="25"/>
      <c r="B10" s="5"/>
      <c r="C10" s="29"/>
      <c r="D10" s="27"/>
      <c r="E10" s="28"/>
      <c r="F10" s="29"/>
      <c r="G10" s="120" t="e">
        <f>$K10/$E10*100</f>
        <v>#DIV/0!</v>
      </c>
      <c r="H10" s="31"/>
      <c r="I10" s="27"/>
      <c r="J10" s="105"/>
      <c r="K10" s="56">
        <f t="shared" ref="K10" si="1">I10*J10</f>
        <v>0</v>
      </c>
      <c r="L10" s="57">
        <f>L9+D10-E10</f>
        <v>0</v>
      </c>
      <c r="M10" s="29"/>
      <c r="N10" s="58"/>
      <c r="O10" s="59"/>
      <c r="P10" s="59"/>
      <c r="Q10" s="27"/>
      <c r="R10" s="76"/>
      <c r="S10" s="105"/>
      <c r="T10" s="27"/>
      <c r="U10" s="27"/>
      <c r="V10" s="27"/>
      <c r="W10" s="27"/>
      <c r="X10" s="55"/>
      <c r="Y10" s="177">
        <f>+ロット別収量!$B5</f>
        <v>0</v>
      </c>
      <c r="Z10" s="92">
        <f t="shared" si="0"/>
        <v>0</v>
      </c>
      <c r="AA10" s="153"/>
      <c r="AB10" s="248">
        <f>+'3'!$AB10</f>
        <v>0</v>
      </c>
    </row>
    <row r="11" spans="1:30" ht="17.649999999999999" customHeight="1" x14ac:dyDescent="0.15">
      <c r="A11" s="25"/>
      <c r="B11" s="5"/>
      <c r="C11" s="29"/>
      <c r="D11" s="27"/>
      <c r="E11" s="28"/>
      <c r="F11" s="29"/>
      <c r="G11" s="30" t="e">
        <f t="shared" ref="G11:G38" si="2">$K11/$E11*100</f>
        <v>#DIV/0!</v>
      </c>
      <c r="H11" s="31"/>
      <c r="I11" s="27"/>
      <c r="J11" s="105"/>
      <c r="K11" s="56">
        <f t="shared" ref="K11" si="3">I11*J11</f>
        <v>0</v>
      </c>
      <c r="L11" s="57">
        <f t="shared" ref="L11:L20" si="4">L10+D11-E11</f>
        <v>0</v>
      </c>
      <c r="M11" s="29"/>
      <c r="N11" s="58"/>
      <c r="O11" s="59"/>
      <c r="P11" s="59"/>
      <c r="Q11" s="27"/>
      <c r="R11" s="76"/>
      <c r="S11" s="105"/>
      <c r="T11" s="27"/>
      <c r="U11" s="27"/>
      <c r="V11" s="27"/>
      <c r="W11" s="27"/>
      <c r="X11" s="55"/>
      <c r="Y11" s="177">
        <f>+ロット別収量!$B6</f>
        <v>0</v>
      </c>
      <c r="Z11" s="92">
        <f t="shared" si="0"/>
        <v>0</v>
      </c>
      <c r="AA11" s="153"/>
      <c r="AB11" s="248">
        <f>+'3'!$AB11</f>
        <v>0</v>
      </c>
      <c r="AD11" s="123"/>
    </row>
    <row r="12" spans="1:30" ht="17.649999999999999" customHeight="1" x14ac:dyDescent="0.15">
      <c r="A12" s="25"/>
      <c r="B12" s="5"/>
      <c r="C12" s="29"/>
      <c r="D12" s="27"/>
      <c r="E12" s="28"/>
      <c r="F12" s="29"/>
      <c r="G12" s="30" t="e">
        <f t="shared" si="2"/>
        <v>#DIV/0!</v>
      </c>
      <c r="H12" s="31"/>
      <c r="I12" s="27"/>
      <c r="J12" s="105"/>
      <c r="K12" s="56">
        <f t="shared" ref="K12:K24" si="5">I12*J12</f>
        <v>0</v>
      </c>
      <c r="L12" s="57">
        <f t="shared" si="4"/>
        <v>0</v>
      </c>
      <c r="M12" s="29"/>
      <c r="N12" s="58"/>
      <c r="O12" s="59"/>
      <c r="P12" s="59"/>
      <c r="Q12" s="27"/>
      <c r="R12" s="76"/>
      <c r="S12" s="105"/>
      <c r="T12" s="27"/>
      <c r="U12" s="27"/>
      <c r="V12" s="27"/>
      <c r="W12" s="27"/>
      <c r="X12" s="55"/>
      <c r="Y12" s="177">
        <f>+ロット別収量!$B7</f>
        <v>0</v>
      </c>
      <c r="Z12" s="92">
        <f t="shared" si="0"/>
        <v>0</v>
      </c>
      <c r="AA12" s="153"/>
      <c r="AB12" s="248">
        <f>+'3'!$AB12</f>
        <v>0</v>
      </c>
    </row>
    <row r="13" spans="1:30" ht="17.649999999999999" customHeight="1" x14ac:dyDescent="0.15">
      <c r="A13" s="25"/>
      <c r="B13" s="5"/>
      <c r="C13" s="29"/>
      <c r="D13" s="27"/>
      <c r="E13" s="28"/>
      <c r="F13" s="29"/>
      <c r="G13" s="30" t="e">
        <f t="shared" si="2"/>
        <v>#DIV/0!</v>
      </c>
      <c r="H13" s="31"/>
      <c r="I13" s="27"/>
      <c r="J13" s="105"/>
      <c r="K13" s="56">
        <f t="shared" si="5"/>
        <v>0</v>
      </c>
      <c r="L13" s="57">
        <f t="shared" si="4"/>
        <v>0</v>
      </c>
      <c r="M13" s="29"/>
      <c r="N13" s="58"/>
      <c r="O13" s="59"/>
      <c r="P13" s="59"/>
      <c r="Q13" s="27"/>
      <c r="R13" s="76"/>
      <c r="S13" s="105"/>
      <c r="T13" s="27"/>
      <c r="U13" s="27"/>
      <c r="V13" s="27"/>
      <c r="W13" s="27"/>
      <c r="X13" s="55"/>
      <c r="Y13" s="177">
        <f>+ロット別収量!$B8</f>
        <v>0</v>
      </c>
      <c r="Z13" s="92">
        <f t="shared" si="0"/>
        <v>0</v>
      </c>
      <c r="AA13" s="153"/>
      <c r="AB13" s="248">
        <f>+'3'!$AB13</f>
        <v>0</v>
      </c>
      <c r="AD13" s="123"/>
    </row>
    <row r="14" spans="1:30" ht="17.649999999999999" customHeight="1" x14ac:dyDescent="0.15">
      <c r="A14" s="25"/>
      <c r="B14" s="5"/>
      <c r="C14" s="29"/>
      <c r="D14" s="27"/>
      <c r="E14" s="28"/>
      <c r="F14" s="29"/>
      <c r="G14" s="30" t="e">
        <f t="shared" si="2"/>
        <v>#DIV/0!</v>
      </c>
      <c r="H14" s="31"/>
      <c r="I14" s="27"/>
      <c r="J14" s="105"/>
      <c r="K14" s="56">
        <f t="shared" si="5"/>
        <v>0</v>
      </c>
      <c r="L14" s="57">
        <f t="shared" si="4"/>
        <v>0</v>
      </c>
      <c r="M14" s="29"/>
      <c r="N14" s="58"/>
      <c r="O14" s="59"/>
      <c r="P14" s="59"/>
      <c r="Q14" s="27"/>
      <c r="R14" s="76"/>
      <c r="S14" s="105"/>
      <c r="T14" s="27"/>
      <c r="U14" s="27"/>
      <c r="V14" s="27"/>
      <c r="W14" s="27"/>
      <c r="X14" s="55"/>
      <c r="Y14" s="177">
        <f>+ロット別収量!$B9</f>
        <v>0</v>
      </c>
      <c r="Z14" s="92">
        <f t="shared" si="0"/>
        <v>0</v>
      </c>
      <c r="AA14" s="153"/>
      <c r="AB14" s="248">
        <f>+'3'!$AB14</f>
        <v>0</v>
      </c>
      <c r="AD14" s="124"/>
    </row>
    <row r="15" spans="1:30" ht="17.649999999999999" customHeight="1" x14ac:dyDescent="0.15">
      <c r="A15" s="25"/>
      <c r="B15" s="5"/>
      <c r="C15" s="29"/>
      <c r="D15" s="27"/>
      <c r="E15" s="28"/>
      <c r="F15" s="29"/>
      <c r="G15" s="30" t="e">
        <f t="shared" si="2"/>
        <v>#DIV/0!</v>
      </c>
      <c r="H15" s="31"/>
      <c r="I15" s="27"/>
      <c r="J15" s="27"/>
      <c r="K15" s="56">
        <f t="shared" si="5"/>
        <v>0</v>
      </c>
      <c r="L15" s="57">
        <f t="shared" si="4"/>
        <v>0</v>
      </c>
      <c r="M15" s="29"/>
      <c r="N15" s="58"/>
      <c r="O15" s="59"/>
      <c r="P15" s="59"/>
      <c r="Q15" s="27"/>
      <c r="R15" s="76"/>
      <c r="S15" s="27"/>
      <c r="T15" s="27"/>
      <c r="U15" s="27"/>
      <c r="V15" s="27"/>
      <c r="W15" s="27"/>
      <c r="X15" s="55"/>
      <c r="Y15" s="177">
        <f>+ロット別収量!$B10</f>
        <v>0</v>
      </c>
      <c r="Z15" s="92">
        <f t="shared" si="0"/>
        <v>0</v>
      </c>
      <c r="AA15" s="153"/>
      <c r="AB15" s="248">
        <f>+'3'!$AB15</f>
        <v>0</v>
      </c>
    </row>
    <row r="16" spans="1:30" ht="17.649999999999999" customHeight="1" x14ac:dyDescent="0.15">
      <c r="A16" s="25"/>
      <c r="B16" s="5"/>
      <c r="C16" s="29"/>
      <c r="D16" s="27"/>
      <c r="E16" s="28"/>
      <c r="F16" s="29"/>
      <c r="G16" s="30" t="e">
        <f t="shared" si="2"/>
        <v>#DIV/0!</v>
      </c>
      <c r="H16" s="31"/>
      <c r="I16" s="27"/>
      <c r="J16" s="27"/>
      <c r="K16" s="56">
        <f t="shared" si="5"/>
        <v>0</v>
      </c>
      <c r="L16" s="57">
        <f t="shared" si="4"/>
        <v>0</v>
      </c>
      <c r="M16" s="29"/>
      <c r="N16" s="58"/>
      <c r="O16" s="59"/>
      <c r="P16" s="59"/>
      <c r="Q16" s="27"/>
      <c r="R16" s="76"/>
      <c r="S16" s="27"/>
      <c r="T16" s="27"/>
      <c r="U16" s="27"/>
      <c r="V16" s="27"/>
      <c r="W16" s="27"/>
      <c r="X16" s="55"/>
      <c r="Y16" s="177">
        <f>+ロット別収量!$B11</f>
        <v>0</v>
      </c>
      <c r="Z16" s="92">
        <f t="shared" si="0"/>
        <v>0</v>
      </c>
      <c r="AA16" s="153"/>
      <c r="AB16" s="248">
        <f>+'3'!$AB16</f>
        <v>0</v>
      </c>
      <c r="AD16" s="123"/>
    </row>
    <row r="17" spans="1:30" ht="17.649999999999999" customHeight="1" x14ac:dyDescent="0.15">
      <c r="A17" s="25"/>
      <c r="B17" s="5"/>
      <c r="C17" s="29"/>
      <c r="D17" s="27"/>
      <c r="E17" s="28"/>
      <c r="F17" s="29"/>
      <c r="G17" s="30" t="e">
        <f t="shared" si="2"/>
        <v>#DIV/0!</v>
      </c>
      <c r="H17" s="31"/>
      <c r="I17" s="27"/>
      <c r="J17" s="27"/>
      <c r="K17" s="56">
        <f t="shared" si="5"/>
        <v>0</v>
      </c>
      <c r="L17" s="57">
        <f t="shared" si="4"/>
        <v>0</v>
      </c>
      <c r="M17" s="29"/>
      <c r="N17" s="58"/>
      <c r="O17" s="59"/>
      <c r="P17" s="59"/>
      <c r="Q17" s="27"/>
      <c r="R17" s="76"/>
      <c r="S17" s="27"/>
      <c r="T17" s="27"/>
      <c r="U17" s="27"/>
      <c r="V17" s="27"/>
      <c r="W17" s="27"/>
      <c r="X17" s="55"/>
      <c r="Y17" s="177">
        <f>+ロット別収量!$B12</f>
        <v>0</v>
      </c>
      <c r="Z17" s="92">
        <f t="shared" si="0"/>
        <v>0</v>
      </c>
      <c r="AA17" s="153"/>
      <c r="AB17" s="248">
        <f>+'3'!$AB17</f>
        <v>0</v>
      </c>
      <c r="AD17" s="124"/>
    </row>
    <row r="18" spans="1:30" ht="17.649999999999999" customHeight="1" x14ac:dyDescent="0.15">
      <c r="A18" s="25"/>
      <c r="B18" s="5"/>
      <c r="C18" s="29"/>
      <c r="D18" s="27"/>
      <c r="E18" s="28"/>
      <c r="F18" s="29"/>
      <c r="G18" s="30" t="e">
        <f t="shared" si="2"/>
        <v>#DIV/0!</v>
      </c>
      <c r="H18" s="31"/>
      <c r="I18" s="27"/>
      <c r="J18" s="27"/>
      <c r="K18" s="56">
        <f t="shared" si="5"/>
        <v>0</v>
      </c>
      <c r="L18" s="57">
        <f t="shared" si="4"/>
        <v>0</v>
      </c>
      <c r="M18" s="29"/>
      <c r="N18" s="58"/>
      <c r="O18" s="59"/>
      <c r="P18" s="59"/>
      <c r="Q18" s="27"/>
      <c r="R18" s="76"/>
      <c r="S18" s="27"/>
      <c r="T18" s="27"/>
      <c r="U18" s="27"/>
      <c r="V18" s="27"/>
      <c r="W18" s="27"/>
      <c r="X18" s="55"/>
      <c r="Y18" s="177">
        <f>+ロット別収量!$B13</f>
        <v>0</v>
      </c>
      <c r="Z18" s="92">
        <f t="shared" si="0"/>
        <v>0</v>
      </c>
      <c r="AA18" s="153"/>
      <c r="AB18" s="248">
        <f>+'3'!$AB18</f>
        <v>0</v>
      </c>
    </row>
    <row r="19" spans="1:30" ht="17.649999999999999" customHeight="1" x14ac:dyDescent="0.15">
      <c r="A19" s="25"/>
      <c r="B19" s="5"/>
      <c r="C19" s="29"/>
      <c r="D19" s="27"/>
      <c r="E19" s="28"/>
      <c r="F19" s="29"/>
      <c r="G19" s="30" t="e">
        <f t="shared" si="2"/>
        <v>#DIV/0!</v>
      </c>
      <c r="H19" s="31"/>
      <c r="I19" s="27"/>
      <c r="J19" s="27"/>
      <c r="K19" s="56">
        <f t="shared" si="5"/>
        <v>0</v>
      </c>
      <c r="L19" s="57">
        <f t="shared" si="4"/>
        <v>0</v>
      </c>
      <c r="M19" s="29"/>
      <c r="N19" s="58"/>
      <c r="O19" s="59"/>
      <c r="P19" s="59"/>
      <c r="Q19" s="27"/>
      <c r="R19" s="76"/>
      <c r="S19" s="27"/>
      <c r="T19" s="27"/>
      <c r="U19" s="27"/>
      <c r="V19" s="27"/>
      <c r="W19" s="27"/>
      <c r="X19" s="55"/>
      <c r="Y19" s="177">
        <f>+ロット別収量!$B14</f>
        <v>0</v>
      </c>
      <c r="Z19" s="92">
        <f t="shared" si="0"/>
        <v>0</v>
      </c>
      <c r="AA19" s="153"/>
      <c r="AB19" s="248">
        <f>+'3'!$AB19</f>
        <v>0</v>
      </c>
    </row>
    <row r="20" spans="1:30" ht="17.649999999999999" customHeight="1" x14ac:dyDescent="0.15">
      <c r="A20" s="25"/>
      <c r="B20" s="5"/>
      <c r="C20" s="29"/>
      <c r="D20" s="27"/>
      <c r="E20" s="28"/>
      <c r="F20" s="29"/>
      <c r="G20" s="30" t="e">
        <f t="shared" si="2"/>
        <v>#DIV/0!</v>
      </c>
      <c r="H20" s="31"/>
      <c r="I20" s="27"/>
      <c r="J20" s="27"/>
      <c r="K20" s="56">
        <f t="shared" si="5"/>
        <v>0</v>
      </c>
      <c r="L20" s="57">
        <f t="shared" si="4"/>
        <v>0</v>
      </c>
      <c r="M20" s="29"/>
      <c r="N20" s="58"/>
      <c r="O20" s="59"/>
      <c r="P20" s="59"/>
      <c r="Q20" s="27"/>
      <c r="R20" s="76"/>
      <c r="S20" s="27"/>
      <c r="T20" s="27"/>
      <c r="U20" s="27"/>
      <c r="V20" s="27"/>
      <c r="W20" s="27"/>
      <c r="X20" s="55"/>
      <c r="Y20" s="177">
        <f>+ロット別収量!$B15</f>
        <v>0</v>
      </c>
      <c r="Z20" s="92">
        <f t="shared" si="0"/>
        <v>0</v>
      </c>
      <c r="AA20" s="153"/>
      <c r="AB20" s="248">
        <f>+'3'!$AB20</f>
        <v>0</v>
      </c>
    </row>
    <row r="21" spans="1:30" ht="17.649999999999999" customHeight="1" x14ac:dyDescent="0.15">
      <c r="A21" s="25"/>
      <c r="B21" s="5"/>
      <c r="C21" s="29"/>
      <c r="D21" s="27"/>
      <c r="E21" s="28"/>
      <c r="F21" s="29"/>
      <c r="G21" s="30" t="e">
        <f t="shared" si="2"/>
        <v>#DIV/0!</v>
      </c>
      <c r="H21" s="31"/>
      <c r="I21" s="27"/>
      <c r="J21" s="27"/>
      <c r="K21" s="56">
        <f t="shared" si="5"/>
        <v>0</v>
      </c>
      <c r="L21" s="57">
        <f t="shared" ref="L21:L38" si="6">L20+D21-E21</f>
        <v>0</v>
      </c>
      <c r="M21" s="29"/>
      <c r="N21" s="58"/>
      <c r="O21" s="59"/>
      <c r="P21" s="59"/>
      <c r="Q21" s="27"/>
      <c r="R21" s="76"/>
      <c r="S21" s="27"/>
      <c r="T21" s="27"/>
      <c r="U21" s="27"/>
      <c r="V21" s="27"/>
      <c r="W21" s="27"/>
      <c r="X21" s="55"/>
      <c r="Y21" s="177">
        <f>+ロット別収量!$B16</f>
        <v>0</v>
      </c>
      <c r="Z21" s="92">
        <f t="shared" si="0"/>
        <v>0</v>
      </c>
      <c r="AA21" s="153"/>
      <c r="AB21" s="248">
        <f>+'3'!$AB21</f>
        <v>0</v>
      </c>
    </row>
    <row r="22" spans="1:30" ht="17.649999999999999" customHeight="1" x14ac:dyDescent="0.15">
      <c r="A22" s="25"/>
      <c r="B22" s="5"/>
      <c r="C22" s="29"/>
      <c r="D22" s="27"/>
      <c r="E22" s="28"/>
      <c r="F22" s="29"/>
      <c r="G22" s="30" t="e">
        <f t="shared" si="2"/>
        <v>#DIV/0!</v>
      </c>
      <c r="H22" s="31"/>
      <c r="I22" s="27"/>
      <c r="J22" s="27"/>
      <c r="K22" s="56">
        <f t="shared" si="5"/>
        <v>0</v>
      </c>
      <c r="L22" s="57">
        <f t="shared" si="6"/>
        <v>0</v>
      </c>
      <c r="M22" s="29"/>
      <c r="N22" s="58"/>
      <c r="O22" s="59"/>
      <c r="P22" s="59"/>
      <c r="Q22" s="27"/>
      <c r="R22" s="76"/>
      <c r="S22" s="27"/>
      <c r="T22" s="27"/>
      <c r="U22" s="27"/>
      <c r="V22" s="27"/>
      <c r="W22" s="27"/>
      <c r="X22" s="55"/>
      <c r="Y22" s="177">
        <f>+ロット別収量!$B17</f>
        <v>0</v>
      </c>
      <c r="Z22" s="92">
        <f t="shared" si="0"/>
        <v>0</v>
      </c>
      <c r="AA22" s="153"/>
      <c r="AB22" s="248">
        <f>+'3'!$AB22</f>
        <v>0</v>
      </c>
    </row>
    <row r="23" spans="1:30" ht="17.649999999999999" customHeight="1" x14ac:dyDescent="0.15">
      <c r="A23" s="25"/>
      <c r="B23" s="5"/>
      <c r="C23" s="29"/>
      <c r="D23" s="27"/>
      <c r="E23" s="28"/>
      <c r="F23" s="29"/>
      <c r="G23" s="30" t="e">
        <f t="shared" si="2"/>
        <v>#DIV/0!</v>
      </c>
      <c r="H23" s="31"/>
      <c r="I23" s="27"/>
      <c r="J23" s="27"/>
      <c r="K23" s="56">
        <f t="shared" si="5"/>
        <v>0</v>
      </c>
      <c r="L23" s="57">
        <f t="shared" si="6"/>
        <v>0</v>
      </c>
      <c r="M23" s="29"/>
      <c r="N23" s="58"/>
      <c r="O23" s="59"/>
      <c r="P23" s="59"/>
      <c r="Q23" s="27"/>
      <c r="R23" s="76"/>
      <c r="S23" s="27"/>
      <c r="T23" s="27"/>
      <c r="U23" s="27"/>
      <c r="V23" s="27"/>
      <c r="W23" s="27"/>
      <c r="X23" s="55"/>
      <c r="Y23" s="177">
        <f>+ロット別収量!$B18</f>
        <v>0</v>
      </c>
      <c r="Z23" s="92">
        <f t="shared" si="0"/>
        <v>0</v>
      </c>
      <c r="AA23" s="153"/>
      <c r="AB23" s="248">
        <f>+'3'!$AB23</f>
        <v>0</v>
      </c>
    </row>
    <row r="24" spans="1:30" ht="17.649999999999999" customHeight="1" x14ac:dyDescent="0.15">
      <c r="A24" s="25"/>
      <c r="B24" s="5"/>
      <c r="C24" s="29"/>
      <c r="D24" s="27"/>
      <c r="E24" s="28"/>
      <c r="F24" s="29"/>
      <c r="G24" s="30" t="e">
        <f t="shared" si="2"/>
        <v>#DIV/0!</v>
      </c>
      <c r="H24" s="31"/>
      <c r="I24" s="27"/>
      <c r="J24" s="27"/>
      <c r="K24" s="56">
        <f t="shared" si="5"/>
        <v>0</v>
      </c>
      <c r="L24" s="57">
        <f t="shared" si="6"/>
        <v>0</v>
      </c>
      <c r="M24" s="29"/>
      <c r="N24" s="58"/>
      <c r="O24" s="59"/>
      <c r="P24" s="59"/>
      <c r="Q24" s="27"/>
      <c r="R24" s="76"/>
      <c r="S24" s="27"/>
      <c r="T24" s="27"/>
      <c r="U24" s="27"/>
      <c r="V24" s="27"/>
      <c r="W24" s="27"/>
      <c r="X24" s="55"/>
      <c r="Y24" s="177">
        <f>+ロット別収量!$B19</f>
        <v>0</v>
      </c>
      <c r="Z24" s="92">
        <f t="shared" si="0"/>
        <v>0</v>
      </c>
      <c r="AA24" s="153"/>
      <c r="AB24" s="248">
        <f>+'3'!$AB24</f>
        <v>0</v>
      </c>
    </row>
    <row r="25" spans="1:30" ht="17.649999999999999" customHeight="1" x14ac:dyDescent="0.15">
      <c r="A25" s="25"/>
      <c r="B25" s="5"/>
      <c r="C25" s="29"/>
      <c r="D25" s="27"/>
      <c r="E25" s="28"/>
      <c r="F25" s="29"/>
      <c r="G25" s="30" t="e">
        <f t="shared" si="2"/>
        <v>#DIV/0!</v>
      </c>
      <c r="H25" s="31"/>
      <c r="I25" s="27"/>
      <c r="J25" s="27"/>
      <c r="K25" s="56">
        <f t="shared" ref="K25" si="7">I25*J25</f>
        <v>0</v>
      </c>
      <c r="L25" s="57">
        <f t="shared" si="6"/>
        <v>0</v>
      </c>
      <c r="M25" s="29"/>
      <c r="N25" s="58"/>
      <c r="O25" s="59"/>
      <c r="P25" s="59"/>
      <c r="Q25" s="27"/>
      <c r="R25" s="76"/>
      <c r="S25" s="27"/>
      <c r="T25" s="27"/>
      <c r="U25" s="27"/>
      <c r="V25" s="27"/>
      <c r="W25" s="27"/>
      <c r="X25" s="55"/>
      <c r="Y25" s="177">
        <f>+ロット別収量!$B20</f>
        <v>0</v>
      </c>
      <c r="Z25" s="92">
        <f t="shared" si="0"/>
        <v>0</v>
      </c>
      <c r="AA25" s="153"/>
      <c r="AB25" s="248">
        <f>+'3'!$AB25</f>
        <v>0</v>
      </c>
    </row>
    <row r="26" spans="1:30" ht="17.649999999999999" customHeight="1" x14ac:dyDescent="0.15">
      <c r="A26" s="25"/>
      <c r="B26" s="5"/>
      <c r="C26" s="29"/>
      <c r="D26" s="27"/>
      <c r="E26" s="28"/>
      <c r="F26" s="29"/>
      <c r="G26" s="30" t="e">
        <f t="shared" si="2"/>
        <v>#DIV/0!</v>
      </c>
      <c r="H26" s="31"/>
      <c r="I26" s="27"/>
      <c r="J26" s="27"/>
      <c r="K26" s="56">
        <f t="shared" ref="K26" si="8">I26*J26</f>
        <v>0</v>
      </c>
      <c r="L26" s="57">
        <f t="shared" si="6"/>
        <v>0</v>
      </c>
      <c r="M26" s="29"/>
      <c r="N26" s="58"/>
      <c r="O26" s="59"/>
      <c r="P26" s="59"/>
      <c r="Q26" s="27"/>
      <c r="R26" s="76"/>
      <c r="S26" s="27"/>
      <c r="T26" s="27"/>
      <c r="U26" s="27"/>
      <c r="V26" s="27"/>
      <c r="W26" s="27"/>
      <c r="X26" s="55"/>
      <c r="Y26" s="177">
        <f>+ロット別収量!$B21</f>
        <v>0</v>
      </c>
      <c r="Z26" s="92">
        <f t="shared" si="0"/>
        <v>0</v>
      </c>
      <c r="AA26" s="153"/>
      <c r="AB26" s="248">
        <f>+'3'!$AB26</f>
        <v>0</v>
      </c>
    </row>
    <row r="27" spans="1:30" ht="17.649999999999999" customHeight="1" x14ac:dyDescent="0.15">
      <c r="A27" s="25"/>
      <c r="B27" s="5"/>
      <c r="C27" s="29"/>
      <c r="D27" s="27"/>
      <c r="E27" s="28"/>
      <c r="F27" s="29"/>
      <c r="G27" s="30" t="e">
        <f t="shared" si="2"/>
        <v>#DIV/0!</v>
      </c>
      <c r="H27" s="31"/>
      <c r="I27" s="27"/>
      <c r="J27" s="27"/>
      <c r="K27" s="56">
        <f t="shared" ref="K27:K38" si="9">I27*J27</f>
        <v>0</v>
      </c>
      <c r="L27" s="57">
        <f t="shared" si="6"/>
        <v>0</v>
      </c>
      <c r="M27" s="29"/>
      <c r="N27" s="58"/>
      <c r="O27" s="59"/>
      <c r="P27" s="59"/>
      <c r="Q27" s="27"/>
      <c r="R27" s="76"/>
      <c r="S27" s="27"/>
      <c r="T27" s="27"/>
      <c r="U27" s="27"/>
      <c r="V27" s="27"/>
      <c r="W27" s="27"/>
      <c r="X27" s="55"/>
      <c r="Y27" s="177">
        <f>+ロット別収量!$B22</f>
        <v>0</v>
      </c>
      <c r="Z27" s="92">
        <f t="shared" si="0"/>
        <v>0</v>
      </c>
      <c r="AA27" s="153"/>
      <c r="AB27" s="248">
        <f>+'3'!$AB27</f>
        <v>0</v>
      </c>
    </row>
    <row r="28" spans="1:30" ht="17.649999999999999" customHeight="1" x14ac:dyDescent="0.15">
      <c r="A28" s="25"/>
      <c r="B28" s="5"/>
      <c r="C28" s="29"/>
      <c r="D28" s="27"/>
      <c r="E28" s="28"/>
      <c r="F28" s="29"/>
      <c r="G28" s="30" t="e">
        <f t="shared" si="2"/>
        <v>#DIV/0!</v>
      </c>
      <c r="H28" s="31"/>
      <c r="I28" s="27"/>
      <c r="J28" s="27"/>
      <c r="K28" s="56">
        <f t="shared" si="9"/>
        <v>0</v>
      </c>
      <c r="L28" s="57">
        <f t="shared" si="6"/>
        <v>0</v>
      </c>
      <c r="M28" s="29"/>
      <c r="N28" s="58"/>
      <c r="O28" s="59"/>
      <c r="P28" s="59"/>
      <c r="Q28" s="27"/>
      <c r="R28" s="76"/>
      <c r="S28" s="27"/>
      <c r="T28" s="27"/>
      <c r="U28" s="27"/>
      <c r="V28" s="27"/>
      <c r="W28" s="27"/>
      <c r="X28" s="55"/>
      <c r="Y28" s="177">
        <f>+ロット別収量!$B23</f>
        <v>0</v>
      </c>
      <c r="Z28" s="92">
        <f t="shared" si="0"/>
        <v>0</v>
      </c>
      <c r="AA28" s="153"/>
      <c r="AB28" s="248">
        <f>+'3'!$AB28</f>
        <v>0</v>
      </c>
    </row>
    <row r="29" spans="1:30" ht="17.649999999999999" customHeight="1" x14ac:dyDescent="0.15">
      <c r="A29" s="25"/>
      <c r="B29" s="5"/>
      <c r="C29" s="29"/>
      <c r="D29" s="27"/>
      <c r="E29" s="28"/>
      <c r="F29" s="29"/>
      <c r="G29" s="30" t="e">
        <f t="shared" si="2"/>
        <v>#DIV/0!</v>
      </c>
      <c r="H29" s="31"/>
      <c r="I29" s="27"/>
      <c r="J29" s="27"/>
      <c r="K29" s="56">
        <f t="shared" si="9"/>
        <v>0</v>
      </c>
      <c r="L29" s="57">
        <f t="shared" si="6"/>
        <v>0</v>
      </c>
      <c r="M29" s="29"/>
      <c r="N29" s="58"/>
      <c r="O29" s="59"/>
      <c r="P29" s="59"/>
      <c r="Q29" s="27"/>
      <c r="R29" s="76"/>
      <c r="S29" s="27"/>
      <c r="T29" s="27"/>
      <c r="U29" s="27"/>
      <c r="V29" s="27"/>
      <c r="W29" s="27"/>
      <c r="X29" s="55"/>
      <c r="Y29" s="177">
        <f>+ロット別収量!$B24</f>
        <v>0</v>
      </c>
      <c r="Z29" s="92">
        <f t="shared" si="0"/>
        <v>0</v>
      </c>
      <c r="AB29" s="248">
        <f>+'3'!$AB29</f>
        <v>0</v>
      </c>
    </row>
    <row r="30" spans="1:30" ht="17.649999999999999" customHeight="1" x14ac:dyDescent="0.15">
      <c r="A30" s="25"/>
      <c r="B30" s="5"/>
      <c r="C30" s="29"/>
      <c r="D30" s="27"/>
      <c r="E30" s="28"/>
      <c r="F30" s="29"/>
      <c r="G30" s="30" t="e">
        <f t="shared" si="2"/>
        <v>#DIV/0!</v>
      </c>
      <c r="H30" s="31"/>
      <c r="I30" s="27"/>
      <c r="J30" s="27"/>
      <c r="K30" s="56">
        <f t="shared" si="9"/>
        <v>0</v>
      </c>
      <c r="L30" s="57">
        <f t="shared" si="6"/>
        <v>0</v>
      </c>
      <c r="M30" s="29"/>
      <c r="N30" s="58"/>
      <c r="O30" s="59"/>
      <c r="P30" s="59"/>
      <c r="Q30" s="27"/>
      <c r="R30" s="76"/>
      <c r="S30" s="27"/>
      <c r="T30" s="27"/>
      <c r="U30" s="27"/>
      <c r="V30" s="27"/>
      <c r="W30" s="27"/>
      <c r="X30" s="55"/>
      <c r="Y30" s="177">
        <f>+ロット別収量!$B25</f>
        <v>0</v>
      </c>
      <c r="Z30" s="92">
        <f t="shared" si="0"/>
        <v>0</v>
      </c>
      <c r="AB30" s="248">
        <f>+'3'!$AB30</f>
        <v>0</v>
      </c>
      <c r="AD30" s="123"/>
    </row>
    <row r="31" spans="1:30" ht="17.649999999999999" customHeight="1" x14ac:dyDescent="0.15">
      <c r="A31" s="25"/>
      <c r="B31" s="5"/>
      <c r="C31" s="29"/>
      <c r="D31" s="27"/>
      <c r="E31" s="28"/>
      <c r="F31" s="29"/>
      <c r="G31" s="30" t="e">
        <f t="shared" si="2"/>
        <v>#DIV/0!</v>
      </c>
      <c r="H31" s="31"/>
      <c r="I31" s="27"/>
      <c r="J31" s="27"/>
      <c r="K31" s="56">
        <f t="shared" si="9"/>
        <v>0</v>
      </c>
      <c r="L31" s="57">
        <f t="shared" si="6"/>
        <v>0</v>
      </c>
      <c r="M31" s="29"/>
      <c r="N31" s="58"/>
      <c r="O31" s="59"/>
      <c r="P31" s="59"/>
      <c r="Q31" s="27"/>
      <c r="R31" s="76"/>
      <c r="S31" s="27"/>
      <c r="T31" s="27"/>
      <c r="U31" s="27"/>
      <c r="V31" s="27"/>
      <c r="W31" s="27"/>
      <c r="X31" s="55"/>
      <c r="Y31" s="177">
        <f>+ロット別収量!$B26</f>
        <v>0</v>
      </c>
      <c r="Z31" s="92">
        <f t="shared" si="0"/>
        <v>0</v>
      </c>
      <c r="AB31" s="248">
        <f>+'3'!$AB31</f>
        <v>0</v>
      </c>
    </row>
    <row r="32" spans="1:30" ht="17.649999999999999" customHeight="1" x14ac:dyDescent="0.15">
      <c r="A32" s="25"/>
      <c r="B32" s="5"/>
      <c r="C32" s="29"/>
      <c r="D32" s="27"/>
      <c r="E32" s="28"/>
      <c r="F32" s="29"/>
      <c r="G32" s="30" t="e">
        <f t="shared" si="2"/>
        <v>#DIV/0!</v>
      </c>
      <c r="H32" s="31"/>
      <c r="I32" s="27"/>
      <c r="J32" s="27"/>
      <c r="K32" s="56">
        <f t="shared" si="9"/>
        <v>0</v>
      </c>
      <c r="L32" s="57">
        <f t="shared" si="6"/>
        <v>0</v>
      </c>
      <c r="M32" s="29"/>
      <c r="N32" s="58"/>
      <c r="O32" s="59"/>
      <c r="P32" s="59"/>
      <c r="Q32" s="27"/>
      <c r="R32" s="76"/>
      <c r="S32" s="27"/>
      <c r="T32" s="27"/>
      <c r="U32" s="27"/>
      <c r="V32" s="27"/>
      <c r="W32" s="27"/>
      <c r="X32" s="55"/>
      <c r="Y32" s="177">
        <f>+ロット別収量!$B27</f>
        <v>0</v>
      </c>
      <c r="Z32" s="92">
        <f t="shared" si="0"/>
        <v>0</v>
      </c>
      <c r="AB32" s="248">
        <f>+'3'!$AB32</f>
        <v>0</v>
      </c>
      <c r="AD32" s="123"/>
    </row>
    <row r="33" spans="1:28" ht="17.649999999999999" customHeight="1" x14ac:dyDescent="0.15">
      <c r="A33" s="25"/>
      <c r="B33" s="5"/>
      <c r="C33" s="29"/>
      <c r="D33" s="27"/>
      <c r="E33" s="28"/>
      <c r="F33" s="29"/>
      <c r="G33" s="30" t="e">
        <f t="shared" si="2"/>
        <v>#DIV/0!</v>
      </c>
      <c r="H33" s="31"/>
      <c r="I33" s="27"/>
      <c r="J33" s="27"/>
      <c r="K33" s="56">
        <f t="shared" si="9"/>
        <v>0</v>
      </c>
      <c r="L33" s="57">
        <f>L32+D33-E33</f>
        <v>0</v>
      </c>
      <c r="M33" s="29"/>
      <c r="N33" s="58"/>
      <c r="O33" s="59"/>
      <c r="P33" s="59"/>
      <c r="Q33" s="27"/>
      <c r="R33" s="76"/>
      <c r="S33" s="27"/>
      <c r="T33" s="27"/>
      <c r="U33" s="27"/>
      <c r="V33" s="27"/>
      <c r="W33" s="27"/>
      <c r="X33" s="55"/>
      <c r="Y33" s="177">
        <f>+ロット別収量!$B28</f>
        <v>0</v>
      </c>
      <c r="Z33" s="92">
        <f t="shared" si="0"/>
        <v>0</v>
      </c>
      <c r="AB33" s="248">
        <f>+'3'!$AB33</f>
        <v>0</v>
      </c>
    </row>
    <row r="34" spans="1:28" ht="17.649999999999999" customHeight="1" x14ac:dyDescent="0.15">
      <c r="A34" s="25"/>
      <c r="B34" s="5"/>
      <c r="C34" s="29"/>
      <c r="D34" s="27"/>
      <c r="E34" s="28"/>
      <c r="F34" s="29"/>
      <c r="G34" s="30" t="e">
        <f t="shared" si="2"/>
        <v>#DIV/0!</v>
      </c>
      <c r="H34" s="31"/>
      <c r="I34" s="27"/>
      <c r="J34" s="27"/>
      <c r="K34" s="56">
        <f t="shared" si="9"/>
        <v>0</v>
      </c>
      <c r="L34" s="57">
        <f t="shared" si="6"/>
        <v>0</v>
      </c>
      <c r="M34" s="29"/>
      <c r="N34" s="58"/>
      <c r="O34" s="59"/>
      <c r="P34" s="59"/>
      <c r="Q34" s="27"/>
      <c r="R34" s="76"/>
      <c r="S34" s="27"/>
      <c r="T34" s="27"/>
      <c r="U34" s="27"/>
      <c r="V34" s="27"/>
      <c r="W34" s="27"/>
      <c r="X34" s="55"/>
      <c r="Y34" s="177">
        <f>+ロット別収量!$B29</f>
        <v>0</v>
      </c>
      <c r="Z34" s="92">
        <f t="shared" ref="Z34:Z38" si="10">SUMIF($B$9:$B$38,Y34,$E$9:$E$38)</f>
        <v>0</v>
      </c>
      <c r="AB34" s="248">
        <f>+'3'!$AB34</f>
        <v>0</v>
      </c>
    </row>
    <row r="35" spans="1:28" ht="17.649999999999999" customHeight="1" x14ac:dyDescent="0.15">
      <c r="A35" s="25"/>
      <c r="B35" s="5"/>
      <c r="C35" s="29"/>
      <c r="D35" s="27"/>
      <c r="E35" s="28"/>
      <c r="F35" s="29"/>
      <c r="G35" s="30" t="e">
        <f t="shared" si="2"/>
        <v>#DIV/0!</v>
      </c>
      <c r="H35" s="31"/>
      <c r="I35" s="27"/>
      <c r="J35" s="27"/>
      <c r="K35" s="56">
        <f t="shared" si="9"/>
        <v>0</v>
      </c>
      <c r="L35" s="57">
        <f t="shared" si="6"/>
        <v>0</v>
      </c>
      <c r="M35" s="29"/>
      <c r="N35" s="58"/>
      <c r="O35" s="59"/>
      <c r="P35" s="59"/>
      <c r="Q35" s="27"/>
      <c r="R35" s="76"/>
      <c r="S35" s="27"/>
      <c r="T35" s="27"/>
      <c r="U35" s="27"/>
      <c r="V35" s="27"/>
      <c r="W35" s="27"/>
      <c r="X35" s="55"/>
      <c r="Y35" s="177">
        <f>+ロット別収量!$B30</f>
        <v>0</v>
      </c>
      <c r="Z35" s="92">
        <f t="shared" si="10"/>
        <v>0</v>
      </c>
      <c r="AB35" s="248">
        <f>+'3'!$AB35</f>
        <v>0</v>
      </c>
    </row>
    <row r="36" spans="1:28" ht="17.649999999999999" customHeight="1" x14ac:dyDescent="0.15">
      <c r="A36" s="25"/>
      <c r="B36" s="5"/>
      <c r="C36" s="29"/>
      <c r="D36" s="27"/>
      <c r="E36" s="28"/>
      <c r="F36" s="29"/>
      <c r="G36" s="30" t="e">
        <f t="shared" si="2"/>
        <v>#DIV/0!</v>
      </c>
      <c r="H36" s="31"/>
      <c r="I36" s="27"/>
      <c r="J36" s="27"/>
      <c r="K36" s="56">
        <f t="shared" si="9"/>
        <v>0</v>
      </c>
      <c r="L36" s="57">
        <f t="shared" si="6"/>
        <v>0</v>
      </c>
      <c r="M36" s="29"/>
      <c r="N36" s="58"/>
      <c r="O36" s="59"/>
      <c r="P36" s="59"/>
      <c r="Q36" s="27"/>
      <c r="R36" s="76"/>
      <c r="S36" s="27"/>
      <c r="T36" s="27"/>
      <c r="U36" s="27"/>
      <c r="V36" s="27"/>
      <c r="W36" s="27"/>
      <c r="X36" s="55"/>
      <c r="Y36" s="177">
        <f>+ロット別収量!$B31</f>
        <v>0</v>
      </c>
      <c r="Z36" s="92">
        <f t="shared" si="10"/>
        <v>0</v>
      </c>
      <c r="AB36" s="248">
        <f>+'3'!$AB36</f>
        <v>0</v>
      </c>
    </row>
    <row r="37" spans="1:28" ht="17.649999999999999" customHeight="1" x14ac:dyDescent="0.15">
      <c r="A37" s="25"/>
      <c r="B37" s="5"/>
      <c r="C37" s="29"/>
      <c r="D37" s="27"/>
      <c r="E37" s="28"/>
      <c r="F37" s="29"/>
      <c r="G37" s="30" t="e">
        <f t="shared" si="2"/>
        <v>#DIV/0!</v>
      </c>
      <c r="H37" s="31"/>
      <c r="I37" s="27"/>
      <c r="J37" s="27"/>
      <c r="K37" s="56">
        <f t="shared" si="9"/>
        <v>0</v>
      </c>
      <c r="L37" s="57">
        <f t="shared" si="6"/>
        <v>0</v>
      </c>
      <c r="M37" s="29"/>
      <c r="N37" s="58"/>
      <c r="O37" s="59"/>
      <c r="P37" s="59"/>
      <c r="Q37" s="27"/>
      <c r="R37" s="76"/>
      <c r="S37" s="27"/>
      <c r="T37" s="27"/>
      <c r="U37" s="27"/>
      <c r="V37" s="27"/>
      <c r="W37" s="27"/>
      <c r="X37" s="55"/>
      <c r="Y37" s="177">
        <f>+ロット別収量!$B32</f>
        <v>0</v>
      </c>
      <c r="Z37" s="92">
        <f t="shared" si="10"/>
        <v>0</v>
      </c>
      <c r="AB37" s="248">
        <f>+'3'!$AB37</f>
        <v>0</v>
      </c>
    </row>
    <row r="38" spans="1:28" ht="17.649999999999999" customHeight="1" x14ac:dyDescent="0.15">
      <c r="A38" s="25"/>
      <c r="B38" s="5"/>
      <c r="C38" s="29"/>
      <c r="D38" s="27"/>
      <c r="E38" s="28"/>
      <c r="F38" s="29"/>
      <c r="G38" s="30" t="e">
        <f t="shared" si="2"/>
        <v>#DIV/0!</v>
      </c>
      <c r="H38" s="31"/>
      <c r="I38" s="27"/>
      <c r="J38" s="27"/>
      <c r="K38" s="56">
        <f t="shared" si="9"/>
        <v>0</v>
      </c>
      <c r="L38" s="57">
        <f t="shared" si="6"/>
        <v>0</v>
      </c>
      <c r="M38" s="29"/>
      <c r="N38" s="58"/>
      <c r="O38" s="59"/>
      <c r="P38" s="59"/>
      <c r="Q38" s="27"/>
      <c r="R38" s="76"/>
      <c r="S38" s="27"/>
      <c r="T38" s="27"/>
      <c r="U38" s="27"/>
      <c r="V38" s="27"/>
      <c r="W38" s="27"/>
      <c r="X38" s="55"/>
      <c r="Y38" s="177">
        <f>+ロット別収量!$B33</f>
        <v>0</v>
      </c>
      <c r="Z38" s="92">
        <f t="shared" si="10"/>
        <v>0</v>
      </c>
      <c r="AB38" s="248">
        <f>+'3'!$AB38</f>
        <v>0</v>
      </c>
    </row>
    <row r="39" spans="1:28" ht="17.649999999999999" customHeight="1" x14ac:dyDescent="0.15">
      <c r="A39" s="29" t="s">
        <v>31</v>
      </c>
      <c r="B39" s="5"/>
      <c r="C39" s="29"/>
      <c r="D39" s="32">
        <f>SUM(D9:D38)</f>
        <v>0</v>
      </c>
      <c r="E39" s="132">
        <f>SUM(E9:E38)</f>
        <v>0</v>
      </c>
      <c r="F39" s="29"/>
      <c r="G39" s="33"/>
      <c r="H39" s="33"/>
      <c r="I39" s="33"/>
      <c r="J39" s="60">
        <f>SUM(J9:J38)</f>
        <v>0</v>
      </c>
      <c r="K39" s="133">
        <f>SUM(K9:K38)</f>
        <v>0</v>
      </c>
      <c r="L39" s="57">
        <f>L38</f>
        <v>0</v>
      </c>
      <c r="M39" s="62"/>
      <c r="N39" s="58"/>
      <c r="O39" s="63">
        <f t="shared" ref="O39:W39" si="11">SUM(O9:O38)</f>
        <v>0</v>
      </c>
      <c r="P39" s="63">
        <f t="shared" si="11"/>
        <v>0</v>
      </c>
      <c r="Q39" s="77">
        <f t="shared" si="11"/>
        <v>0</v>
      </c>
      <c r="R39" s="78">
        <f t="shared" si="11"/>
        <v>0</v>
      </c>
      <c r="S39" s="79">
        <f t="shared" si="11"/>
        <v>0</v>
      </c>
      <c r="T39" s="79">
        <f t="shared" si="11"/>
        <v>0</v>
      </c>
      <c r="U39" s="78">
        <f t="shared" si="11"/>
        <v>0</v>
      </c>
      <c r="V39" s="79">
        <f t="shared" si="11"/>
        <v>0</v>
      </c>
      <c r="W39" s="79">
        <f t="shared" si="11"/>
        <v>0</v>
      </c>
      <c r="X39" s="80"/>
      <c r="Y39" s="5"/>
      <c r="Z39" s="134">
        <f>SUM(Z9:Z38)</f>
        <v>0</v>
      </c>
    </row>
    <row r="40" spans="1:28" ht="17.649999999999999" customHeight="1" x14ac:dyDescent="0.15">
      <c r="A40" s="34"/>
      <c r="B40" s="34"/>
      <c r="C40" s="35"/>
      <c r="D40" s="35"/>
      <c r="E40" s="35"/>
      <c r="F40" s="36"/>
      <c r="G40" s="11">
        <f>COUNTIFS(G9:G38,"&gt;100")</f>
        <v>0</v>
      </c>
      <c r="H40" s="37"/>
      <c r="I40" s="37"/>
      <c r="J40" s="64"/>
      <c r="K40" s="36"/>
      <c r="L40" s="65"/>
      <c r="M40" s="35"/>
      <c r="N40" s="34"/>
      <c r="O40" s="34"/>
      <c r="P40" s="34"/>
      <c r="Q40" s="81">
        <f>P39+Q39</f>
        <v>0</v>
      </c>
      <c r="R40" s="82"/>
      <c r="S40" s="82"/>
      <c r="T40" s="79">
        <f>S39+T39</f>
        <v>0</v>
      </c>
      <c r="U40" s="83"/>
      <c r="V40" s="83"/>
      <c r="W40" s="79">
        <f>V39+W39</f>
        <v>0</v>
      </c>
      <c r="X40" s="82"/>
      <c r="Y40" s="94"/>
    </row>
    <row r="41" spans="1:28" ht="20.25" customHeight="1" x14ac:dyDescent="0.15">
      <c r="A41" s="38"/>
      <c r="B41" s="38"/>
      <c r="C41" s="39"/>
      <c r="D41" s="39"/>
      <c r="E41" s="39"/>
      <c r="F41" s="40"/>
      <c r="G41" s="40"/>
      <c r="H41" s="40"/>
      <c r="I41" s="40"/>
      <c r="J41" s="66" t="s">
        <v>32</v>
      </c>
      <c r="K41" s="33" t="s">
        <v>33</v>
      </c>
      <c r="L41" s="40"/>
      <c r="M41" s="38"/>
      <c r="N41" s="279" t="s">
        <v>34</v>
      </c>
      <c r="O41" s="279"/>
      <c r="P41" s="280"/>
      <c r="Q41" s="60">
        <f>Q5+O39-Q40</f>
        <v>0</v>
      </c>
      <c r="R41" s="84"/>
      <c r="S41" s="85"/>
      <c r="T41" s="86">
        <f>R5+R39-T40</f>
        <v>0</v>
      </c>
      <c r="U41" s="85"/>
      <c r="V41" s="85"/>
      <c r="W41" s="86">
        <f>S5+U39-W40</f>
        <v>0</v>
      </c>
      <c r="X41" s="83"/>
      <c r="Y41" s="94"/>
    </row>
    <row r="42" spans="1:28" ht="17.649999999999999" customHeight="1" x14ac:dyDescent="0.15">
      <c r="A42" s="38"/>
      <c r="B42" s="38"/>
      <c r="C42" s="39"/>
      <c r="D42" s="39"/>
      <c r="E42" s="39"/>
      <c r="F42" s="40"/>
      <c r="G42" s="40"/>
      <c r="H42" s="40"/>
      <c r="I42" s="67" t="s">
        <v>30</v>
      </c>
      <c r="J42" s="32">
        <f>SUMIF($M$9:$M$38,I42,$J$9:$J$38)</f>
        <v>0</v>
      </c>
      <c r="K42" s="61">
        <f>SUMIF($M$9:$M$38,I42,$K$9:$K$38)</f>
        <v>0</v>
      </c>
      <c r="L42" s="40"/>
      <c r="M42" s="39"/>
      <c r="N42" s="38"/>
      <c r="O42" s="38"/>
      <c r="P42" s="38"/>
      <c r="Q42" s="29" t="s">
        <v>4</v>
      </c>
      <c r="R42" s="84"/>
      <c r="S42" s="87"/>
      <c r="T42" s="55" t="s">
        <v>5</v>
      </c>
      <c r="U42" s="87"/>
      <c r="V42" s="87"/>
      <c r="W42" s="55" t="s">
        <v>6</v>
      </c>
      <c r="X42" s="83"/>
      <c r="Y42" s="94"/>
    </row>
    <row r="43" spans="1:28" ht="17.649999999999999" customHeight="1" x14ac:dyDescent="0.15">
      <c r="A43" s="41"/>
      <c r="B43" s="41"/>
      <c r="C43" s="42"/>
      <c r="D43" s="42"/>
      <c r="E43" s="42"/>
      <c r="F43" s="43"/>
      <c r="G43" s="43"/>
      <c r="H43" s="43"/>
      <c r="I43" s="41" t="s">
        <v>35</v>
      </c>
      <c r="J43" s="68">
        <f>SUM('4'!J42)</f>
        <v>0</v>
      </c>
      <c r="K43" s="61">
        <f>SUM('4'!K42)</f>
        <v>0</v>
      </c>
      <c r="L43" s="69"/>
      <c r="M43" s="38"/>
      <c r="N43" s="279" t="s">
        <v>36</v>
      </c>
      <c r="O43" s="279"/>
      <c r="P43" s="280"/>
      <c r="Q43" s="32">
        <f>SUM('4'!Q40)</f>
        <v>0</v>
      </c>
      <c r="R43" s="84"/>
      <c r="S43" s="88"/>
      <c r="T43" s="68">
        <f>SUM('4'!T40)</f>
        <v>0</v>
      </c>
      <c r="U43" s="89"/>
      <c r="V43" s="89"/>
      <c r="W43" s="68">
        <f>SUM('4'!W40)</f>
        <v>0</v>
      </c>
      <c r="X43" s="87"/>
      <c r="Y43" s="94"/>
    </row>
    <row r="44" spans="1:28" ht="17.649999999999999" customHeight="1" x14ac:dyDescent="0.15">
      <c r="A44" s="41"/>
      <c r="B44" s="41"/>
      <c r="C44" s="42"/>
      <c r="D44" s="42"/>
      <c r="E44" s="42"/>
      <c r="F44" s="43"/>
      <c r="G44" s="43"/>
      <c r="H44" s="43"/>
      <c r="I44" s="41"/>
      <c r="J44" s="70"/>
      <c r="K44" s="36"/>
      <c r="L44" s="69"/>
      <c r="M44" s="39"/>
      <c r="N44" s="41"/>
      <c r="O44" s="41"/>
      <c r="P44" s="41"/>
      <c r="Q44" s="70"/>
      <c r="R44" s="88"/>
      <c r="S44" s="88"/>
      <c r="T44" s="88"/>
      <c r="U44" s="88"/>
      <c r="V44" s="88"/>
      <c r="W44" s="88"/>
      <c r="X44" s="83"/>
    </row>
    <row r="45" spans="1:28" ht="17.649999999999999" customHeight="1" x14ac:dyDescent="0.15">
      <c r="A45" s="41"/>
      <c r="B45" s="41"/>
      <c r="C45" s="42"/>
      <c r="D45" s="42"/>
      <c r="E45" s="42"/>
      <c r="F45" s="43"/>
      <c r="G45" s="43"/>
      <c r="H45" s="43"/>
      <c r="I45" s="41"/>
      <c r="J45" s="41"/>
      <c r="K45" s="71"/>
      <c r="L45" s="69"/>
      <c r="M45" s="39"/>
      <c r="N45" s="41"/>
      <c r="O45" s="41"/>
      <c r="P45" s="41"/>
      <c r="Q45" s="41"/>
      <c r="R45" s="88"/>
      <c r="S45" s="88"/>
      <c r="T45" s="88"/>
      <c r="U45" s="88"/>
      <c r="V45" s="88"/>
      <c r="W45" s="88"/>
      <c r="X45" s="87"/>
    </row>
  </sheetData>
  <customSheetViews>
    <customSheetView guid="{A82FB63C-2A94-42D5-9C7A-4B6A140511F1}">
      <selection activeCell="AF19" sqref="AF19"/>
      <pageMargins left="0.39370078740157483" right="0" top="0" bottom="0" header="0.25" footer="0.21"/>
      <printOptions horizontalCentered="1" verticalCentered="1" headings="1"/>
      <pageSetup paperSize="9" scale="80" orientation="landscape" r:id="rId1"/>
      <headerFooter alignWithMargins="0"/>
    </customSheetView>
  </customSheetViews>
  <mergeCells count="25">
    <mergeCell ref="X7:X8"/>
    <mergeCell ref="Y7:Y8"/>
    <mergeCell ref="Z7:Z8"/>
    <mergeCell ref="O3:P5"/>
    <mergeCell ref="U7:W7"/>
    <mergeCell ref="N41:P41"/>
    <mergeCell ref="N43:P43"/>
    <mergeCell ref="A7:A8"/>
    <mergeCell ref="B7:B8"/>
    <mergeCell ref="C7:C8"/>
    <mergeCell ref="D7:D8"/>
    <mergeCell ref="E7:E8"/>
    <mergeCell ref="F7:F8"/>
    <mergeCell ref="G7:G8"/>
    <mergeCell ref="L7:L8"/>
    <mergeCell ref="M7:M8"/>
    <mergeCell ref="N7:N8"/>
    <mergeCell ref="C3:E3"/>
    <mergeCell ref="I3:M3"/>
    <mergeCell ref="H7:K7"/>
    <mergeCell ref="O7:Q7"/>
    <mergeCell ref="R7:T7"/>
    <mergeCell ref="Q3:Q4"/>
    <mergeCell ref="R3:R4"/>
    <mergeCell ref="S3:S4"/>
  </mergeCells>
  <phoneticPr fontId="22"/>
  <conditionalFormatting sqref="G9:G38">
    <cfRule type="expression" dxfId="34" priority="1" stopIfTrue="1">
      <formula>ISERROR(G9)</formula>
    </cfRule>
  </conditionalFormatting>
  <dataValidations count="1">
    <dataValidation allowBlank="1" showInputMessage="1" showErrorMessage="1" sqref="H9:H38 X7:X45" xr:uid="{00000000-0002-0000-0000-000000000000}"/>
  </dataValidations>
  <printOptions horizontalCentered="1" verticalCentered="1"/>
  <pageMargins left="0.39370078740157483" right="0" top="0" bottom="0" header="0.23622047244094491" footer="0.19685039370078741"/>
  <pageSetup paperSize="9" scale="77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48"/>
  <sheetViews>
    <sheetView topLeftCell="A23" zoomScale="85" zoomScaleNormal="85" workbookViewId="0">
      <selection activeCell="N10" sqref="M10:X10"/>
    </sheetView>
  </sheetViews>
  <sheetFormatPr defaultColWidth="9" defaultRowHeight="13.5" x14ac:dyDescent="0.15"/>
  <cols>
    <col min="1" max="1" width="8" style="11" customWidth="1"/>
    <col min="2" max="2" width="7.125" style="11" customWidth="1"/>
    <col min="3" max="3" width="9.25" style="11" customWidth="1"/>
    <col min="4" max="4" width="6.625" style="11" customWidth="1"/>
    <col min="5" max="6" width="6.25" style="11" customWidth="1"/>
    <col min="7" max="8" width="5.25" style="11" customWidth="1"/>
    <col min="9" max="11" width="5.375" style="11" customWidth="1"/>
    <col min="12" max="12" width="7.625" style="11" customWidth="1"/>
    <col min="13" max="13" width="5" style="11" customWidth="1"/>
    <col min="14" max="14" width="7.125" style="11" customWidth="1"/>
    <col min="15" max="17" width="3.625" style="11" customWidth="1"/>
    <col min="18" max="18" width="4.25" style="11" customWidth="1"/>
    <col min="19" max="19" width="3.625" style="11" customWidth="1"/>
    <col min="20" max="23" width="4.25" style="11" customWidth="1"/>
    <col min="24" max="24" width="8.625" style="11" customWidth="1"/>
    <col min="25" max="25" width="7.125" style="11" customWidth="1"/>
    <col min="26" max="28" width="6.625" style="11" customWidth="1"/>
    <col min="29" max="16384" width="9" style="11"/>
  </cols>
  <sheetData>
    <row r="1" spans="1:28" ht="19.899999999999999" customHeight="1" x14ac:dyDescent="0.15">
      <c r="A1" s="12" t="s">
        <v>0</v>
      </c>
      <c r="B1" s="12"/>
      <c r="C1" s="12"/>
      <c r="D1" s="12"/>
      <c r="E1" s="12"/>
      <c r="F1" s="13"/>
      <c r="G1" s="13"/>
      <c r="H1" s="13"/>
      <c r="J1" s="47"/>
      <c r="K1" s="47"/>
      <c r="M1" s="47"/>
      <c r="N1" s="47"/>
      <c r="O1" s="47"/>
      <c r="P1" s="47"/>
      <c r="Q1" s="13"/>
    </row>
    <row r="2" spans="1:28" ht="9" customHeight="1" x14ac:dyDescent="0.15">
      <c r="A2" s="14"/>
      <c r="B2" s="14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28" ht="19.899999999999999" customHeight="1" x14ac:dyDescent="0.15">
      <c r="A3" s="15" t="s">
        <v>1</v>
      </c>
      <c r="B3" s="16"/>
      <c r="C3" s="290">
        <f>+'4'!$C$3:$E$3</f>
        <v>0</v>
      </c>
      <c r="D3" s="291"/>
      <c r="E3" s="291"/>
      <c r="F3" s="17"/>
      <c r="G3" s="18" t="s">
        <v>2</v>
      </c>
      <c r="H3" s="14"/>
      <c r="I3" s="292">
        <f>'4'!I3</f>
        <v>0</v>
      </c>
      <c r="J3" s="292"/>
      <c r="K3" s="292"/>
      <c r="L3" s="292"/>
      <c r="M3" s="292"/>
      <c r="N3" s="49"/>
      <c r="O3" s="296" t="s">
        <v>37</v>
      </c>
      <c r="P3" s="297"/>
      <c r="Q3" s="277" t="s">
        <v>4</v>
      </c>
      <c r="R3" s="277" t="s">
        <v>5</v>
      </c>
      <c r="S3" s="277" t="s">
        <v>6</v>
      </c>
      <c r="T3" s="46"/>
      <c r="U3" s="46"/>
      <c r="V3" s="46"/>
      <c r="W3" s="46"/>
    </row>
    <row r="4" spans="1:28" ht="9" customHeight="1" x14ac:dyDescent="0.15">
      <c r="A4" s="19"/>
      <c r="B4" s="19"/>
      <c r="C4" s="19"/>
      <c r="D4" s="19"/>
      <c r="E4" s="19"/>
      <c r="F4" s="13"/>
      <c r="G4" s="13"/>
      <c r="H4" s="14"/>
      <c r="I4" s="14"/>
      <c r="J4" s="14"/>
      <c r="K4" s="14"/>
      <c r="L4" s="14"/>
      <c r="M4" s="13"/>
      <c r="N4" s="49"/>
      <c r="O4" s="298"/>
      <c r="P4" s="299"/>
      <c r="Q4" s="278"/>
      <c r="R4" s="278"/>
      <c r="S4" s="278"/>
      <c r="T4" s="46"/>
      <c r="U4" s="46"/>
      <c r="V4" s="46"/>
      <c r="W4" s="46"/>
    </row>
    <row r="5" spans="1:28" ht="20.25" customHeight="1" x14ac:dyDescent="0.15">
      <c r="A5" s="48" t="str">
        <f>'4'!A5</f>
        <v>令和　年4月1日～令和　年3月31日</v>
      </c>
      <c r="B5" s="20"/>
      <c r="C5" s="20"/>
      <c r="D5" s="20"/>
      <c r="E5" s="20"/>
      <c r="F5" s="20"/>
      <c r="G5" s="21"/>
      <c r="H5" s="22" t="s">
        <v>38</v>
      </c>
      <c r="I5" s="50"/>
      <c r="J5" s="51"/>
      <c r="K5" s="52"/>
      <c r="L5" s="53">
        <f>SUM('12'!$L$39)</f>
        <v>0</v>
      </c>
      <c r="M5" s="17"/>
      <c r="N5" s="49"/>
      <c r="O5" s="300"/>
      <c r="P5" s="301"/>
      <c r="Q5" s="68">
        <f>'12'!Q41</f>
        <v>0</v>
      </c>
      <c r="R5" s="73">
        <f>'12'!T41</f>
        <v>0</v>
      </c>
      <c r="S5" s="73">
        <f>'12'!W41</f>
        <v>0</v>
      </c>
      <c r="T5" s="74"/>
      <c r="U5" s="74"/>
      <c r="V5" s="74"/>
      <c r="W5" s="74"/>
    </row>
    <row r="6" spans="1:28" ht="15.4" customHeight="1" x14ac:dyDescent="0.15">
      <c r="A6" s="13"/>
      <c r="B6" s="13"/>
      <c r="C6" s="13"/>
      <c r="D6" s="13"/>
      <c r="E6" s="13"/>
      <c r="F6" s="13"/>
      <c r="G6" s="13"/>
      <c r="H6" s="19"/>
      <c r="I6" s="19"/>
      <c r="J6" s="19"/>
      <c r="K6" s="19"/>
      <c r="L6" s="19"/>
      <c r="M6" s="13"/>
      <c r="N6" s="54"/>
      <c r="O6" s="54"/>
      <c r="P6" s="54"/>
      <c r="Q6" s="13"/>
    </row>
    <row r="7" spans="1:28" ht="25.5" customHeight="1" x14ac:dyDescent="0.15">
      <c r="A7" s="274" t="s">
        <v>8</v>
      </c>
      <c r="B7" s="281" t="s">
        <v>75</v>
      </c>
      <c r="C7" s="274" t="s">
        <v>9</v>
      </c>
      <c r="D7" s="282" t="s">
        <v>10</v>
      </c>
      <c r="E7" s="282" t="s">
        <v>11</v>
      </c>
      <c r="F7" s="274" t="s">
        <v>12</v>
      </c>
      <c r="G7" s="274" t="s">
        <v>13</v>
      </c>
      <c r="H7" s="274" t="s">
        <v>14</v>
      </c>
      <c r="I7" s="274"/>
      <c r="J7" s="274"/>
      <c r="K7" s="274"/>
      <c r="L7" s="274" t="s">
        <v>15</v>
      </c>
      <c r="M7" s="282" t="s">
        <v>16</v>
      </c>
      <c r="N7" s="284" t="s">
        <v>17</v>
      </c>
      <c r="O7" s="275" t="s">
        <v>18</v>
      </c>
      <c r="P7" s="275"/>
      <c r="Q7" s="275"/>
      <c r="R7" s="276" t="s">
        <v>19</v>
      </c>
      <c r="S7" s="276"/>
      <c r="T7" s="276"/>
      <c r="U7" s="276" t="s">
        <v>20</v>
      </c>
      <c r="V7" s="276"/>
      <c r="W7" s="276"/>
      <c r="X7" s="294" t="s">
        <v>21</v>
      </c>
      <c r="Y7" s="281" t="s">
        <v>75</v>
      </c>
      <c r="Z7" s="281" t="s">
        <v>22</v>
      </c>
      <c r="AB7" s="129" t="s">
        <v>81</v>
      </c>
    </row>
    <row r="8" spans="1:28" ht="24" customHeight="1" x14ac:dyDescent="0.15">
      <c r="A8" s="274"/>
      <c r="B8" s="281"/>
      <c r="C8" s="274"/>
      <c r="D8" s="283"/>
      <c r="E8" s="283"/>
      <c r="F8" s="274"/>
      <c r="G8" s="274"/>
      <c r="H8" s="23" t="s">
        <v>23</v>
      </c>
      <c r="I8" s="23" t="s">
        <v>24</v>
      </c>
      <c r="J8" s="23" t="s">
        <v>25</v>
      </c>
      <c r="K8" s="23" t="s">
        <v>26</v>
      </c>
      <c r="L8" s="274"/>
      <c r="M8" s="283"/>
      <c r="N8" s="284"/>
      <c r="O8" s="55" t="s">
        <v>27</v>
      </c>
      <c r="P8" s="55" t="s">
        <v>28</v>
      </c>
      <c r="Q8" s="55" t="s">
        <v>29</v>
      </c>
      <c r="R8" s="75" t="s">
        <v>27</v>
      </c>
      <c r="S8" s="75" t="s">
        <v>28</v>
      </c>
      <c r="T8" s="75" t="s">
        <v>29</v>
      </c>
      <c r="U8" s="75" t="s">
        <v>27</v>
      </c>
      <c r="V8" s="75" t="s">
        <v>28</v>
      </c>
      <c r="W8" s="75" t="s">
        <v>29</v>
      </c>
      <c r="X8" s="295"/>
      <c r="Y8" s="281"/>
      <c r="Z8" s="281"/>
      <c r="AB8" s="130" t="s">
        <v>82</v>
      </c>
    </row>
    <row r="9" spans="1:28" ht="17.649999999999999" customHeight="1" x14ac:dyDescent="0.15">
      <c r="A9" s="25"/>
      <c r="B9" s="5"/>
      <c r="C9" s="26"/>
      <c r="D9" s="27"/>
      <c r="E9" s="28"/>
      <c r="F9" s="58"/>
      <c r="G9" s="30" t="e">
        <f>$K9/$E9*100</f>
        <v>#DIV/0!</v>
      </c>
      <c r="H9" s="31"/>
      <c r="I9" s="27"/>
      <c r="J9" s="27"/>
      <c r="K9" s="56">
        <f t="shared" ref="K9:K20" si="0">I9*J9</f>
        <v>0</v>
      </c>
      <c r="L9" s="57">
        <f>L5+D9-E9</f>
        <v>0</v>
      </c>
      <c r="M9" s="29"/>
      <c r="N9" s="58"/>
      <c r="O9" s="59"/>
      <c r="P9" s="59"/>
      <c r="Q9" s="27"/>
      <c r="R9" s="76"/>
      <c r="S9" s="27"/>
      <c r="T9" s="27"/>
      <c r="U9" s="27"/>
      <c r="V9" s="27"/>
      <c r="W9" s="27"/>
      <c r="X9" s="55"/>
      <c r="Y9" s="177">
        <f>+ロット別収量!$B4</f>
        <v>0</v>
      </c>
      <c r="Z9" s="92">
        <f>SUMIF($B$9:$B$38,Y9,$E$9:$E$38)</f>
        <v>0</v>
      </c>
      <c r="AB9" s="248">
        <f>+'3'!$AB9</f>
        <v>0</v>
      </c>
    </row>
    <row r="10" spans="1:28" ht="17.649999999999999" customHeight="1" x14ac:dyDescent="0.15">
      <c r="A10" s="25"/>
      <c r="B10" s="5"/>
      <c r="C10" s="5"/>
      <c r="D10" s="27"/>
      <c r="E10" s="28"/>
      <c r="F10" s="58"/>
      <c r="G10" s="30" t="e">
        <f t="shared" ref="G10:G11" si="1">$K10/$E10*100</f>
        <v>#DIV/0!</v>
      </c>
      <c r="H10" s="31"/>
      <c r="I10" s="27"/>
      <c r="J10" s="27"/>
      <c r="K10" s="56">
        <f t="shared" si="0"/>
        <v>0</v>
      </c>
      <c r="L10" s="57">
        <f>L9+D10-E10</f>
        <v>0</v>
      </c>
      <c r="M10" s="29"/>
      <c r="N10" s="58"/>
      <c r="O10" s="59"/>
      <c r="P10" s="59"/>
      <c r="Q10" s="27"/>
      <c r="R10" s="76"/>
      <c r="S10" s="27"/>
      <c r="T10" s="27"/>
      <c r="U10" s="27"/>
      <c r="V10" s="27"/>
      <c r="W10" s="27"/>
      <c r="X10" s="55"/>
      <c r="Y10" s="177">
        <f>+ロット別収量!$B5</f>
        <v>0</v>
      </c>
      <c r="Z10" s="92">
        <f t="shared" ref="Z10" si="2">SUMIF($B$9:$B$38,Y10,$E$9:$E$38)</f>
        <v>0</v>
      </c>
      <c r="AB10" s="248">
        <f>+'3'!$AB10</f>
        <v>0</v>
      </c>
    </row>
    <row r="11" spans="1:28" ht="17.649999999999999" customHeight="1" x14ac:dyDescent="0.15">
      <c r="A11" s="25"/>
      <c r="B11" s="5"/>
      <c r="C11" s="26"/>
      <c r="D11" s="27"/>
      <c r="E11" s="28"/>
      <c r="F11" s="58"/>
      <c r="G11" s="30" t="e">
        <f t="shared" si="1"/>
        <v>#DIV/0!</v>
      </c>
      <c r="H11" s="31"/>
      <c r="I11" s="27"/>
      <c r="J11" s="27"/>
      <c r="K11" s="56">
        <f t="shared" si="0"/>
        <v>0</v>
      </c>
      <c r="L11" s="57">
        <f t="shared" ref="L11:L28" si="3">L10+D11-E11</f>
        <v>0</v>
      </c>
      <c r="M11" s="29"/>
      <c r="N11" s="58"/>
      <c r="O11" s="59"/>
      <c r="P11" s="59"/>
      <c r="Q11" s="27"/>
      <c r="R11" s="76"/>
      <c r="S11" s="27"/>
      <c r="T11" s="27"/>
      <c r="U11" s="27"/>
      <c r="V11" s="27"/>
      <c r="W11" s="27"/>
      <c r="X11" s="55"/>
      <c r="Y11" s="177">
        <f>+ロット別収量!$B6</f>
        <v>0</v>
      </c>
      <c r="Z11" s="92">
        <f t="shared" ref="Z11:Z28" si="4">SUMIF($B$9:$B$38,Y11,$E$9:$E$38)</f>
        <v>0</v>
      </c>
      <c r="AB11" s="248">
        <f>+'3'!$AB11</f>
        <v>0</v>
      </c>
    </row>
    <row r="12" spans="1:28" ht="17.649999999999999" customHeight="1" x14ac:dyDescent="0.15">
      <c r="A12" s="25"/>
      <c r="B12" s="5"/>
      <c r="C12" s="29"/>
      <c r="D12" s="27"/>
      <c r="E12" s="28"/>
      <c r="F12" s="58"/>
      <c r="G12" s="30" t="e">
        <f>$K12/$E12*100</f>
        <v>#DIV/0!</v>
      </c>
      <c r="H12" s="31"/>
      <c r="I12" s="27"/>
      <c r="J12" s="105"/>
      <c r="K12" s="56">
        <f t="shared" si="0"/>
        <v>0</v>
      </c>
      <c r="L12" s="57">
        <f t="shared" si="3"/>
        <v>0</v>
      </c>
      <c r="M12" s="29"/>
      <c r="N12" s="58"/>
      <c r="O12" s="59"/>
      <c r="P12" s="59"/>
      <c r="Q12" s="27"/>
      <c r="R12" s="76"/>
      <c r="S12" s="105"/>
      <c r="T12" s="27"/>
      <c r="U12" s="27"/>
      <c r="V12" s="27"/>
      <c r="W12" s="27"/>
      <c r="X12" s="55"/>
      <c r="Y12" s="177">
        <f>+ロット別収量!$B7</f>
        <v>0</v>
      </c>
      <c r="Z12" s="92">
        <f t="shared" si="4"/>
        <v>0</v>
      </c>
      <c r="AB12" s="248">
        <f>+'3'!$AB12</f>
        <v>0</v>
      </c>
    </row>
    <row r="13" spans="1:28" ht="17.649999999999999" customHeight="1" x14ac:dyDescent="0.15">
      <c r="A13" s="25"/>
      <c r="B13" s="5"/>
      <c r="C13" s="29"/>
      <c r="D13" s="27"/>
      <c r="E13" s="28"/>
      <c r="F13" s="58"/>
      <c r="G13" s="30" t="e">
        <f t="shared" ref="G13:G20" si="5">$K13/$E13*100</f>
        <v>#DIV/0!</v>
      </c>
      <c r="H13" s="31"/>
      <c r="I13" s="27"/>
      <c r="J13" s="105"/>
      <c r="K13" s="56">
        <f t="shared" si="0"/>
        <v>0</v>
      </c>
      <c r="L13" s="57">
        <f t="shared" si="3"/>
        <v>0</v>
      </c>
      <c r="M13" s="29"/>
      <c r="N13" s="58"/>
      <c r="O13" s="59"/>
      <c r="P13" s="59"/>
      <c r="Q13" s="27"/>
      <c r="R13" s="76"/>
      <c r="S13" s="105"/>
      <c r="T13" s="27"/>
      <c r="U13" s="27"/>
      <c r="V13" s="27"/>
      <c r="W13" s="27"/>
      <c r="X13" s="55"/>
      <c r="Y13" s="177">
        <f>+ロット別収量!$B8</f>
        <v>0</v>
      </c>
      <c r="Z13" s="92">
        <f t="shared" si="4"/>
        <v>0</v>
      </c>
      <c r="AB13" s="248">
        <f>+'3'!$AB13</f>
        <v>0</v>
      </c>
    </row>
    <row r="14" spans="1:28" ht="17.649999999999999" customHeight="1" x14ac:dyDescent="0.15">
      <c r="A14" s="25"/>
      <c r="B14" s="5"/>
      <c r="C14" s="29"/>
      <c r="D14" s="27"/>
      <c r="E14" s="28"/>
      <c r="F14" s="58"/>
      <c r="G14" s="30" t="e">
        <f t="shared" si="5"/>
        <v>#DIV/0!</v>
      </c>
      <c r="H14" s="31"/>
      <c r="I14" s="27"/>
      <c r="J14" s="105"/>
      <c r="K14" s="56">
        <f t="shared" si="0"/>
        <v>0</v>
      </c>
      <c r="L14" s="57">
        <f t="shared" si="3"/>
        <v>0</v>
      </c>
      <c r="M14" s="29"/>
      <c r="N14" s="58"/>
      <c r="O14" s="59"/>
      <c r="P14" s="59"/>
      <c r="Q14" s="27"/>
      <c r="R14" s="76"/>
      <c r="S14" s="105"/>
      <c r="T14" s="27"/>
      <c r="U14" s="27"/>
      <c r="V14" s="27"/>
      <c r="W14" s="27"/>
      <c r="X14" s="55"/>
      <c r="Y14" s="177">
        <f>+ロット別収量!$B9</f>
        <v>0</v>
      </c>
      <c r="Z14" s="92">
        <f t="shared" si="4"/>
        <v>0</v>
      </c>
      <c r="AB14" s="248">
        <f>+'3'!$AB14</f>
        <v>0</v>
      </c>
    </row>
    <row r="15" spans="1:28" ht="17.649999999999999" customHeight="1" x14ac:dyDescent="0.15">
      <c r="A15" s="25"/>
      <c r="B15" s="5"/>
      <c r="C15" s="29"/>
      <c r="D15" s="27"/>
      <c r="E15" s="28"/>
      <c r="F15" s="29"/>
      <c r="G15" s="30" t="e">
        <f t="shared" si="5"/>
        <v>#DIV/0!</v>
      </c>
      <c r="H15" s="31"/>
      <c r="I15" s="27"/>
      <c r="J15" s="105"/>
      <c r="K15" s="56">
        <f t="shared" si="0"/>
        <v>0</v>
      </c>
      <c r="L15" s="57">
        <f t="shared" si="3"/>
        <v>0</v>
      </c>
      <c r="M15" s="29"/>
      <c r="N15" s="58"/>
      <c r="O15" s="59"/>
      <c r="P15" s="59"/>
      <c r="Q15" s="27"/>
      <c r="R15" s="76"/>
      <c r="S15" s="105"/>
      <c r="T15" s="27"/>
      <c r="U15" s="27"/>
      <c r="V15" s="27"/>
      <c r="W15" s="27"/>
      <c r="X15" s="55"/>
      <c r="Y15" s="177">
        <f>+ロット別収量!$B10</f>
        <v>0</v>
      </c>
      <c r="Z15" s="92">
        <f t="shared" si="4"/>
        <v>0</v>
      </c>
      <c r="AB15" s="248">
        <f>+'3'!$AB15</f>
        <v>0</v>
      </c>
    </row>
    <row r="16" spans="1:28" ht="17.649999999999999" customHeight="1" x14ac:dyDescent="0.15">
      <c r="A16" s="25"/>
      <c r="B16" s="5"/>
      <c r="C16" s="29"/>
      <c r="D16" s="27"/>
      <c r="E16" s="28"/>
      <c r="F16" s="29"/>
      <c r="G16" s="30" t="e">
        <f t="shared" si="5"/>
        <v>#DIV/0!</v>
      </c>
      <c r="H16" s="31"/>
      <c r="I16" s="27"/>
      <c r="J16" s="105"/>
      <c r="K16" s="56">
        <f t="shared" si="0"/>
        <v>0</v>
      </c>
      <c r="L16" s="57">
        <f t="shared" si="3"/>
        <v>0</v>
      </c>
      <c r="M16" s="29"/>
      <c r="N16" s="58"/>
      <c r="O16" s="59"/>
      <c r="P16" s="59"/>
      <c r="Q16" s="27"/>
      <c r="R16" s="76"/>
      <c r="S16" s="105"/>
      <c r="T16" s="27"/>
      <c r="U16" s="27"/>
      <c r="V16" s="27"/>
      <c r="W16" s="27"/>
      <c r="X16" s="55"/>
      <c r="Y16" s="177">
        <f>+ロット別収量!$B11</f>
        <v>0</v>
      </c>
      <c r="Z16" s="92">
        <f t="shared" si="4"/>
        <v>0</v>
      </c>
      <c r="AB16" s="248">
        <f>+'3'!$AB16</f>
        <v>0</v>
      </c>
    </row>
    <row r="17" spans="1:28" ht="17.649999999999999" customHeight="1" x14ac:dyDescent="0.15">
      <c r="A17" s="25"/>
      <c r="B17" s="5"/>
      <c r="C17" s="29"/>
      <c r="D17" s="27"/>
      <c r="E17" s="28"/>
      <c r="F17" s="29"/>
      <c r="G17" s="30" t="e">
        <f t="shared" si="5"/>
        <v>#DIV/0!</v>
      </c>
      <c r="H17" s="31"/>
      <c r="I17" s="27"/>
      <c r="J17" s="27"/>
      <c r="K17" s="56">
        <f t="shared" si="0"/>
        <v>0</v>
      </c>
      <c r="L17" s="57">
        <f t="shared" si="3"/>
        <v>0</v>
      </c>
      <c r="M17" s="29"/>
      <c r="N17" s="58"/>
      <c r="O17" s="59"/>
      <c r="P17" s="59"/>
      <c r="Q17" s="27"/>
      <c r="R17" s="76"/>
      <c r="S17" s="27"/>
      <c r="T17" s="27"/>
      <c r="U17" s="27"/>
      <c r="V17" s="27"/>
      <c r="W17" s="27"/>
      <c r="X17" s="55"/>
      <c r="Y17" s="177">
        <f>+ロット別収量!$B12</f>
        <v>0</v>
      </c>
      <c r="Z17" s="92">
        <f t="shared" si="4"/>
        <v>0</v>
      </c>
      <c r="AB17" s="248">
        <f>+'3'!$AB17</f>
        <v>0</v>
      </c>
    </row>
    <row r="18" spans="1:28" ht="17.649999999999999" customHeight="1" x14ac:dyDescent="0.15">
      <c r="A18" s="25"/>
      <c r="B18" s="5"/>
      <c r="C18" s="26"/>
      <c r="D18" s="27"/>
      <c r="E18" s="28"/>
      <c r="F18" s="29"/>
      <c r="G18" s="30" t="e">
        <f t="shared" si="5"/>
        <v>#DIV/0!</v>
      </c>
      <c r="H18" s="31"/>
      <c r="I18" s="27"/>
      <c r="J18" s="27"/>
      <c r="K18" s="56">
        <f t="shared" si="0"/>
        <v>0</v>
      </c>
      <c r="L18" s="57">
        <f t="shared" si="3"/>
        <v>0</v>
      </c>
      <c r="M18" s="29"/>
      <c r="N18" s="58"/>
      <c r="O18" s="59"/>
      <c r="P18" s="59"/>
      <c r="Q18" s="27"/>
      <c r="R18" s="76"/>
      <c r="S18" s="27"/>
      <c r="T18" s="27"/>
      <c r="U18" s="27"/>
      <c r="V18" s="27"/>
      <c r="W18" s="27"/>
      <c r="X18" s="55"/>
      <c r="Y18" s="177">
        <f>+ロット別収量!$B13</f>
        <v>0</v>
      </c>
      <c r="Z18" s="92">
        <f t="shared" si="4"/>
        <v>0</v>
      </c>
      <c r="AB18" s="248">
        <f>+'3'!$AB18</f>
        <v>0</v>
      </c>
    </row>
    <row r="19" spans="1:28" ht="17.649999999999999" customHeight="1" x14ac:dyDescent="0.15">
      <c r="A19" s="25"/>
      <c r="B19" s="5"/>
      <c r="C19" s="29"/>
      <c r="D19" s="27"/>
      <c r="E19" s="28"/>
      <c r="F19" s="29"/>
      <c r="G19" s="30" t="e">
        <f t="shared" si="5"/>
        <v>#DIV/0!</v>
      </c>
      <c r="H19" s="31"/>
      <c r="I19" s="27"/>
      <c r="J19" s="27"/>
      <c r="K19" s="56">
        <f t="shared" si="0"/>
        <v>0</v>
      </c>
      <c r="L19" s="57">
        <f t="shared" si="3"/>
        <v>0</v>
      </c>
      <c r="M19" s="29"/>
      <c r="N19" s="58"/>
      <c r="O19" s="59"/>
      <c r="P19" s="59"/>
      <c r="Q19" s="27"/>
      <c r="R19" s="76"/>
      <c r="S19" s="27"/>
      <c r="T19" s="27"/>
      <c r="U19" s="27"/>
      <c r="V19" s="27"/>
      <c r="W19" s="27"/>
      <c r="X19" s="55"/>
      <c r="Y19" s="177">
        <f>+ロット別収量!$B14</f>
        <v>0</v>
      </c>
      <c r="Z19" s="92">
        <f t="shared" si="4"/>
        <v>0</v>
      </c>
      <c r="AB19" s="248">
        <f>+'3'!$AB19</f>
        <v>0</v>
      </c>
    </row>
    <row r="20" spans="1:28" ht="17.649999999999999" customHeight="1" x14ac:dyDescent="0.15">
      <c r="A20" s="25"/>
      <c r="B20" s="5"/>
      <c r="C20" s="29"/>
      <c r="D20" s="27"/>
      <c r="E20" s="28"/>
      <c r="F20" s="29"/>
      <c r="G20" s="30" t="e">
        <f t="shared" si="5"/>
        <v>#DIV/0!</v>
      </c>
      <c r="H20" s="31"/>
      <c r="I20" s="27"/>
      <c r="J20" s="27"/>
      <c r="K20" s="56">
        <f t="shared" si="0"/>
        <v>0</v>
      </c>
      <c r="L20" s="57">
        <f t="shared" si="3"/>
        <v>0</v>
      </c>
      <c r="M20" s="29"/>
      <c r="N20" s="58"/>
      <c r="O20" s="59"/>
      <c r="P20" s="59"/>
      <c r="Q20" s="27"/>
      <c r="R20" s="76"/>
      <c r="S20" s="27"/>
      <c r="T20" s="27"/>
      <c r="U20" s="27"/>
      <c r="V20" s="27"/>
      <c r="W20" s="27"/>
      <c r="X20" s="55"/>
      <c r="Y20" s="177">
        <f>+ロット別収量!$B15</f>
        <v>0</v>
      </c>
      <c r="Z20" s="92">
        <f t="shared" si="4"/>
        <v>0</v>
      </c>
      <c r="AB20" s="248">
        <f>+'3'!$AB20</f>
        <v>0</v>
      </c>
    </row>
    <row r="21" spans="1:28" ht="17.649999999999999" customHeight="1" x14ac:dyDescent="0.15">
      <c r="A21" s="25"/>
      <c r="B21" s="5"/>
      <c r="C21" s="26"/>
      <c r="D21" s="27"/>
      <c r="E21" s="28"/>
      <c r="F21" s="29"/>
      <c r="G21" s="30" t="e">
        <f t="shared" ref="G21" si="6">$K21/$E21*100</f>
        <v>#DIV/0!</v>
      </c>
      <c r="H21" s="31"/>
      <c r="I21" s="27"/>
      <c r="J21" s="27"/>
      <c r="K21" s="56">
        <f t="shared" ref="K21" si="7">I21*J21</f>
        <v>0</v>
      </c>
      <c r="L21" s="57">
        <f t="shared" si="3"/>
        <v>0</v>
      </c>
      <c r="M21" s="29"/>
      <c r="N21" s="58"/>
      <c r="O21" s="59"/>
      <c r="P21" s="59"/>
      <c r="Q21" s="27"/>
      <c r="R21" s="76"/>
      <c r="S21" s="27"/>
      <c r="T21" s="27"/>
      <c r="U21" s="27"/>
      <c r="V21" s="27"/>
      <c r="W21" s="27"/>
      <c r="X21" s="55"/>
      <c r="Y21" s="177">
        <f>+ロット別収量!$B16</f>
        <v>0</v>
      </c>
      <c r="Z21" s="92">
        <f t="shared" si="4"/>
        <v>0</v>
      </c>
      <c r="AB21" s="248">
        <f>+'3'!$AB21</f>
        <v>0</v>
      </c>
    </row>
    <row r="22" spans="1:28" ht="17.649999999999999" customHeight="1" x14ac:dyDescent="0.15">
      <c r="A22" s="25"/>
      <c r="B22" s="5"/>
      <c r="C22" s="26"/>
      <c r="D22" s="27"/>
      <c r="E22" s="28"/>
      <c r="F22" s="29"/>
      <c r="G22" s="30" t="e">
        <f t="shared" ref="G22:G38" si="8">$K22/$E22*100</f>
        <v>#DIV/0!</v>
      </c>
      <c r="H22" s="31"/>
      <c r="I22" s="27"/>
      <c r="J22" s="27"/>
      <c r="K22" s="56">
        <f t="shared" ref="K22" si="9">I22*J22</f>
        <v>0</v>
      </c>
      <c r="L22" s="57">
        <f t="shared" si="3"/>
        <v>0</v>
      </c>
      <c r="M22" s="29"/>
      <c r="N22" s="58"/>
      <c r="O22" s="59"/>
      <c r="P22" s="59"/>
      <c r="Q22" s="27"/>
      <c r="R22" s="76"/>
      <c r="S22" s="27"/>
      <c r="T22" s="27"/>
      <c r="U22" s="27"/>
      <c r="V22" s="27"/>
      <c r="W22" s="27"/>
      <c r="X22" s="55"/>
      <c r="Y22" s="177">
        <f>+ロット別収量!$B17</f>
        <v>0</v>
      </c>
      <c r="Z22" s="92">
        <f t="shared" si="4"/>
        <v>0</v>
      </c>
      <c r="AB22" s="248">
        <f>+'3'!$AB22</f>
        <v>0</v>
      </c>
    </row>
    <row r="23" spans="1:28" ht="17.649999999999999" customHeight="1" x14ac:dyDescent="0.15">
      <c r="A23" s="25"/>
      <c r="B23" s="5"/>
      <c r="C23" s="29"/>
      <c r="D23" s="27"/>
      <c r="E23" s="28"/>
      <c r="F23" s="29"/>
      <c r="G23" s="30" t="e">
        <f t="shared" si="8"/>
        <v>#DIV/0!</v>
      </c>
      <c r="H23" s="31"/>
      <c r="I23" s="27"/>
      <c r="J23" s="27"/>
      <c r="K23" s="56">
        <f t="shared" ref="K23:K38" si="10">I23*J23</f>
        <v>0</v>
      </c>
      <c r="L23" s="57">
        <f t="shared" si="3"/>
        <v>0</v>
      </c>
      <c r="M23" s="29"/>
      <c r="N23" s="58"/>
      <c r="O23" s="59"/>
      <c r="P23" s="59"/>
      <c r="Q23" s="27"/>
      <c r="R23" s="76"/>
      <c r="S23" s="27"/>
      <c r="T23" s="27"/>
      <c r="U23" s="27"/>
      <c r="V23" s="27"/>
      <c r="W23" s="27"/>
      <c r="X23" s="55"/>
      <c r="Y23" s="177">
        <f>+ロット別収量!$B18</f>
        <v>0</v>
      </c>
      <c r="Z23" s="92">
        <f t="shared" si="4"/>
        <v>0</v>
      </c>
      <c r="AB23" s="248">
        <f>+'3'!$AB23</f>
        <v>0</v>
      </c>
    </row>
    <row r="24" spans="1:28" ht="17.649999999999999" customHeight="1" x14ac:dyDescent="0.15">
      <c r="A24" s="25"/>
      <c r="B24" s="5"/>
      <c r="C24" s="29"/>
      <c r="D24" s="27"/>
      <c r="E24" s="28"/>
      <c r="F24" s="29"/>
      <c r="G24" s="30" t="e">
        <f t="shared" si="8"/>
        <v>#DIV/0!</v>
      </c>
      <c r="H24" s="31"/>
      <c r="I24" s="27"/>
      <c r="J24" s="27"/>
      <c r="K24" s="56">
        <f t="shared" si="10"/>
        <v>0</v>
      </c>
      <c r="L24" s="57">
        <f t="shared" si="3"/>
        <v>0</v>
      </c>
      <c r="M24" s="29"/>
      <c r="N24" s="58"/>
      <c r="O24" s="59"/>
      <c r="P24" s="59"/>
      <c r="Q24" s="27"/>
      <c r="R24" s="76"/>
      <c r="S24" s="27"/>
      <c r="T24" s="27"/>
      <c r="U24" s="27"/>
      <c r="V24" s="27"/>
      <c r="W24" s="27"/>
      <c r="X24" s="55"/>
      <c r="Y24" s="177">
        <f>+ロット別収量!$B19</f>
        <v>0</v>
      </c>
      <c r="Z24" s="92">
        <f t="shared" si="4"/>
        <v>0</v>
      </c>
      <c r="AB24" s="248">
        <f>+'3'!$AB24</f>
        <v>0</v>
      </c>
    </row>
    <row r="25" spans="1:28" ht="17.649999999999999" customHeight="1" x14ac:dyDescent="0.15">
      <c r="A25" s="25"/>
      <c r="B25" s="5"/>
      <c r="C25" s="29"/>
      <c r="D25" s="27"/>
      <c r="E25" s="28"/>
      <c r="F25" s="29"/>
      <c r="G25" s="30" t="e">
        <f t="shared" si="8"/>
        <v>#DIV/0!</v>
      </c>
      <c r="H25" s="31"/>
      <c r="I25" s="27"/>
      <c r="J25" s="27"/>
      <c r="K25" s="56">
        <f t="shared" si="10"/>
        <v>0</v>
      </c>
      <c r="L25" s="57">
        <f t="shared" si="3"/>
        <v>0</v>
      </c>
      <c r="M25" s="29"/>
      <c r="N25" s="58"/>
      <c r="O25" s="59"/>
      <c r="P25" s="59"/>
      <c r="Q25" s="27"/>
      <c r="R25" s="76"/>
      <c r="S25" s="27"/>
      <c r="T25" s="27"/>
      <c r="U25" s="27"/>
      <c r="V25" s="27"/>
      <c r="W25" s="27"/>
      <c r="X25" s="55"/>
      <c r="Y25" s="177">
        <f>+ロット別収量!$B20</f>
        <v>0</v>
      </c>
      <c r="Z25" s="92">
        <f t="shared" si="4"/>
        <v>0</v>
      </c>
      <c r="AB25" s="248">
        <f>+'3'!$AB25</f>
        <v>0</v>
      </c>
    </row>
    <row r="26" spans="1:28" ht="17.649999999999999" customHeight="1" x14ac:dyDescent="0.15">
      <c r="A26" s="25"/>
      <c r="B26" s="5"/>
      <c r="C26" s="29"/>
      <c r="D26" s="27"/>
      <c r="E26" s="28"/>
      <c r="F26" s="29"/>
      <c r="G26" s="30" t="e">
        <f t="shared" si="8"/>
        <v>#DIV/0!</v>
      </c>
      <c r="H26" s="31"/>
      <c r="I26" s="27"/>
      <c r="J26" s="27"/>
      <c r="K26" s="56">
        <f t="shared" si="10"/>
        <v>0</v>
      </c>
      <c r="L26" s="57">
        <f t="shared" si="3"/>
        <v>0</v>
      </c>
      <c r="M26" s="29"/>
      <c r="N26" s="58"/>
      <c r="O26" s="59"/>
      <c r="P26" s="59"/>
      <c r="Q26" s="27"/>
      <c r="R26" s="76"/>
      <c r="S26" s="27"/>
      <c r="T26" s="27"/>
      <c r="U26" s="27"/>
      <c r="V26" s="27"/>
      <c r="W26" s="27"/>
      <c r="X26" s="55"/>
      <c r="Y26" s="177">
        <f>+ロット別収量!$B21</f>
        <v>0</v>
      </c>
      <c r="Z26" s="92">
        <f t="shared" si="4"/>
        <v>0</v>
      </c>
      <c r="AB26" s="248">
        <f>+'3'!$AB26</f>
        <v>0</v>
      </c>
    </row>
    <row r="27" spans="1:28" ht="17.649999999999999" customHeight="1" x14ac:dyDescent="0.15">
      <c r="A27" s="25"/>
      <c r="B27" s="5"/>
      <c r="C27" s="29"/>
      <c r="D27" s="27"/>
      <c r="E27" s="28"/>
      <c r="F27" s="29"/>
      <c r="G27" s="30" t="e">
        <f t="shared" si="8"/>
        <v>#DIV/0!</v>
      </c>
      <c r="H27" s="31"/>
      <c r="I27" s="27"/>
      <c r="J27" s="27"/>
      <c r="K27" s="56">
        <f t="shared" si="10"/>
        <v>0</v>
      </c>
      <c r="L27" s="57">
        <f t="shared" si="3"/>
        <v>0</v>
      </c>
      <c r="M27" s="29"/>
      <c r="N27" s="58"/>
      <c r="O27" s="59"/>
      <c r="P27" s="59"/>
      <c r="Q27" s="27"/>
      <c r="R27" s="76"/>
      <c r="S27" s="27"/>
      <c r="T27" s="27"/>
      <c r="U27" s="27"/>
      <c r="V27" s="27"/>
      <c r="W27" s="27"/>
      <c r="X27" s="55"/>
      <c r="Y27" s="177">
        <f>+ロット別収量!$B22</f>
        <v>0</v>
      </c>
      <c r="Z27" s="92">
        <f t="shared" si="4"/>
        <v>0</v>
      </c>
      <c r="AB27" s="248">
        <f>+'3'!$AB27</f>
        <v>0</v>
      </c>
    </row>
    <row r="28" spans="1:28" ht="17.649999999999999" customHeight="1" x14ac:dyDescent="0.15">
      <c r="A28" s="25"/>
      <c r="B28" s="5"/>
      <c r="C28" s="29"/>
      <c r="D28" s="27"/>
      <c r="E28" s="28"/>
      <c r="F28" s="29"/>
      <c r="G28" s="30" t="e">
        <f t="shared" si="8"/>
        <v>#DIV/0!</v>
      </c>
      <c r="H28" s="31"/>
      <c r="I28" s="27"/>
      <c r="J28" s="27"/>
      <c r="K28" s="56">
        <f t="shared" si="10"/>
        <v>0</v>
      </c>
      <c r="L28" s="57">
        <f t="shared" si="3"/>
        <v>0</v>
      </c>
      <c r="M28" s="29"/>
      <c r="N28" s="58"/>
      <c r="O28" s="59"/>
      <c r="P28" s="59"/>
      <c r="Q28" s="27"/>
      <c r="R28" s="76"/>
      <c r="S28" s="27"/>
      <c r="T28" s="27"/>
      <c r="U28" s="27"/>
      <c r="V28" s="27"/>
      <c r="W28" s="27"/>
      <c r="X28" s="55"/>
      <c r="Y28" s="177">
        <f>+ロット別収量!$B23</f>
        <v>0</v>
      </c>
      <c r="Z28" s="92">
        <f t="shared" si="4"/>
        <v>0</v>
      </c>
      <c r="AB28" s="248">
        <f>+'3'!$AB28</f>
        <v>0</v>
      </c>
    </row>
    <row r="29" spans="1:28" ht="17.649999999999999" customHeight="1" x14ac:dyDescent="0.15">
      <c r="A29" s="25"/>
      <c r="B29" s="5"/>
      <c r="C29" s="29"/>
      <c r="D29" s="27"/>
      <c r="E29" s="28"/>
      <c r="F29" s="29"/>
      <c r="G29" s="30" t="e">
        <f t="shared" si="8"/>
        <v>#DIV/0!</v>
      </c>
      <c r="H29" s="31"/>
      <c r="I29" s="27"/>
      <c r="J29" s="27"/>
      <c r="K29" s="56">
        <f t="shared" si="10"/>
        <v>0</v>
      </c>
      <c r="L29" s="57">
        <f t="shared" ref="L29:L38" si="11">L28+D29-E29</f>
        <v>0</v>
      </c>
      <c r="M29" s="29"/>
      <c r="N29" s="58"/>
      <c r="O29" s="59"/>
      <c r="P29" s="59"/>
      <c r="Q29" s="27"/>
      <c r="R29" s="76"/>
      <c r="S29" s="27"/>
      <c r="T29" s="27"/>
      <c r="U29" s="27"/>
      <c r="V29" s="27"/>
      <c r="W29" s="27"/>
      <c r="X29" s="55"/>
      <c r="Y29" s="5"/>
      <c r="Z29" s="93"/>
    </row>
    <row r="30" spans="1:28" ht="17.649999999999999" customHeight="1" x14ac:dyDescent="0.15">
      <c r="A30" s="25"/>
      <c r="B30" s="5"/>
      <c r="C30" s="29"/>
      <c r="D30" s="27"/>
      <c r="E30" s="28"/>
      <c r="F30" s="29"/>
      <c r="G30" s="30" t="e">
        <f t="shared" si="8"/>
        <v>#DIV/0!</v>
      </c>
      <c r="H30" s="31"/>
      <c r="I30" s="27"/>
      <c r="J30" s="27"/>
      <c r="K30" s="56">
        <f t="shared" si="10"/>
        <v>0</v>
      </c>
      <c r="L30" s="57">
        <f t="shared" si="11"/>
        <v>0</v>
      </c>
      <c r="M30" s="29"/>
      <c r="N30" s="58"/>
      <c r="O30" s="59"/>
      <c r="P30" s="59"/>
      <c r="Q30" s="27"/>
      <c r="R30" s="76"/>
      <c r="S30" s="27"/>
      <c r="T30" s="27"/>
      <c r="U30" s="27"/>
      <c r="V30" s="27"/>
      <c r="W30" s="27"/>
      <c r="X30" s="55"/>
      <c r="Y30" s="5"/>
      <c r="Z30" s="93"/>
    </row>
    <row r="31" spans="1:28" ht="17.649999999999999" customHeight="1" x14ac:dyDescent="0.15">
      <c r="A31" s="25"/>
      <c r="B31" s="5"/>
      <c r="C31" s="29"/>
      <c r="D31" s="27"/>
      <c r="E31" s="28"/>
      <c r="F31" s="29"/>
      <c r="G31" s="30" t="e">
        <f t="shared" si="8"/>
        <v>#DIV/0!</v>
      </c>
      <c r="H31" s="31"/>
      <c r="I31" s="27"/>
      <c r="J31" s="27"/>
      <c r="K31" s="56">
        <f t="shared" si="10"/>
        <v>0</v>
      </c>
      <c r="L31" s="57">
        <f t="shared" si="11"/>
        <v>0</v>
      </c>
      <c r="M31" s="29"/>
      <c r="N31" s="58"/>
      <c r="O31" s="59"/>
      <c r="P31" s="59"/>
      <c r="Q31" s="27"/>
      <c r="R31" s="76"/>
      <c r="S31" s="27"/>
      <c r="T31" s="27"/>
      <c r="U31" s="27"/>
      <c r="V31" s="27"/>
      <c r="W31" s="27"/>
      <c r="X31" s="55"/>
      <c r="Y31" s="5"/>
      <c r="Z31" s="93"/>
    </row>
    <row r="32" spans="1:28" ht="17.649999999999999" customHeight="1" x14ac:dyDescent="0.15">
      <c r="A32" s="25"/>
      <c r="B32" s="5"/>
      <c r="C32" s="29"/>
      <c r="D32" s="27"/>
      <c r="E32" s="28"/>
      <c r="F32" s="29"/>
      <c r="G32" s="30" t="e">
        <f t="shared" si="8"/>
        <v>#DIV/0!</v>
      </c>
      <c r="H32" s="31"/>
      <c r="I32" s="27"/>
      <c r="J32" s="27"/>
      <c r="K32" s="56">
        <f t="shared" si="10"/>
        <v>0</v>
      </c>
      <c r="L32" s="57">
        <f t="shared" si="11"/>
        <v>0</v>
      </c>
      <c r="M32" s="29"/>
      <c r="N32" s="58"/>
      <c r="O32" s="59"/>
      <c r="P32" s="59"/>
      <c r="Q32" s="27"/>
      <c r="R32" s="76"/>
      <c r="S32" s="27"/>
      <c r="T32" s="27"/>
      <c r="U32" s="27"/>
      <c r="V32" s="27"/>
      <c r="W32" s="27"/>
      <c r="X32" s="55"/>
      <c r="Y32" s="5"/>
      <c r="Z32" s="93"/>
    </row>
    <row r="33" spans="1:26" ht="17.649999999999999" customHeight="1" x14ac:dyDescent="0.15">
      <c r="A33" s="25"/>
      <c r="B33" s="5"/>
      <c r="C33" s="29"/>
      <c r="D33" s="27"/>
      <c r="E33" s="28"/>
      <c r="F33" s="29"/>
      <c r="G33" s="30" t="e">
        <f t="shared" si="8"/>
        <v>#DIV/0!</v>
      </c>
      <c r="H33" s="31"/>
      <c r="I33" s="27"/>
      <c r="J33" s="27"/>
      <c r="K33" s="56">
        <f t="shared" si="10"/>
        <v>0</v>
      </c>
      <c r="L33" s="57">
        <f t="shared" si="11"/>
        <v>0</v>
      </c>
      <c r="M33" s="29"/>
      <c r="N33" s="58"/>
      <c r="O33" s="59"/>
      <c r="P33" s="59"/>
      <c r="Q33" s="27"/>
      <c r="R33" s="76"/>
      <c r="S33" s="27"/>
      <c r="T33" s="27"/>
      <c r="U33" s="27"/>
      <c r="V33" s="27"/>
      <c r="W33" s="27"/>
      <c r="X33" s="55"/>
      <c r="Y33" s="5"/>
      <c r="Z33" s="93"/>
    </row>
    <row r="34" spans="1:26" ht="17.649999999999999" customHeight="1" x14ac:dyDescent="0.15">
      <c r="A34" s="25"/>
      <c r="B34" s="5"/>
      <c r="C34" s="29"/>
      <c r="D34" s="27"/>
      <c r="E34" s="28"/>
      <c r="F34" s="29"/>
      <c r="G34" s="30" t="e">
        <f t="shared" si="8"/>
        <v>#DIV/0!</v>
      </c>
      <c r="H34" s="31"/>
      <c r="I34" s="27"/>
      <c r="J34" s="27"/>
      <c r="K34" s="56">
        <f t="shared" si="10"/>
        <v>0</v>
      </c>
      <c r="L34" s="57">
        <f t="shared" si="11"/>
        <v>0</v>
      </c>
      <c r="M34" s="29"/>
      <c r="N34" s="58"/>
      <c r="O34" s="59"/>
      <c r="P34" s="59"/>
      <c r="Q34" s="27"/>
      <c r="R34" s="76"/>
      <c r="S34" s="27"/>
      <c r="T34" s="27"/>
      <c r="U34" s="27"/>
      <c r="V34" s="27"/>
      <c r="W34" s="27"/>
      <c r="X34" s="55"/>
      <c r="Y34" s="5"/>
      <c r="Z34" s="93"/>
    </row>
    <row r="35" spans="1:26" ht="17.649999999999999" customHeight="1" x14ac:dyDescent="0.15">
      <c r="A35" s="25"/>
      <c r="B35" s="5"/>
      <c r="C35" s="29"/>
      <c r="D35" s="27"/>
      <c r="E35" s="28"/>
      <c r="F35" s="29"/>
      <c r="G35" s="30" t="e">
        <f t="shared" si="8"/>
        <v>#DIV/0!</v>
      </c>
      <c r="H35" s="31"/>
      <c r="I35" s="27"/>
      <c r="J35" s="27"/>
      <c r="K35" s="56">
        <f t="shared" si="10"/>
        <v>0</v>
      </c>
      <c r="L35" s="57">
        <f t="shared" si="11"/>
        <v>0</v>
      </c>
      <c r="M35" s="29"/>
      <c r="N35" s="58"/>
      <c r="O35" s="59"/>
      <c r="P35" s="59"/>
      <c r="Q35" s="27"/>
      <c r="R35" s="76"/>
      <c r="S35" s="27"/>
      <c r="T35" s="27"/>
      <c r="U35" s="27"/>
      <c r="V35" s="27"/>
      <c r="W35" s="27"/>
      <c r="X35" s="55"/>
      <c r="Y35" s="5"/>
      <c r="Z35" s="93"/>
    </row>
    <row r="36" spans="1:26" ht="17.649999999999999" customHeight="1" x14ac:dyDescent="0.15">
      <c r="A36" s="25"/>
      <c r="B36" s="5"/>
      <c r="C36" s="29"/>
      <c r="D36" s="27"/>
      <c r="E36" s="28"/>
      <c r="F36" s="29"/>
      <c r="G36" s="30" t="e">
        <f t="shared" si="8"/>
        <v>#DIV/0!</v>
      </c>
      <c r="H36" s="31"/>
      <c r="I36" s="27"/>
      <c r="J36" s="27"/>
      <c r="K36" s="56">
        <f t="shared" si="10"/>
        <v>0</v>
      </c>
      <c r="L36" s="57">
        <f t="shared" si="11"/>
        <v>0</v>
      </c>
      <c r="M36" s="29"/>
      <c r="N36" s="58"/>
      <c r="O36" s="59"/>
      <c r="P36" s="59"/>
      <c r="Q36" s="27"/>
      <c r="R36" s="76"/>
      <c r="S36" s="27"/>
      <c r="T36" s="27"/>
      <c r="U36" s="27"/>
      <c r="V36" s="27"/>
      <c r="W36" s="27"/>
      <c r="X36" s="55"/>
      <c r="Y36" s="5"/>
      <c r="Z36" s="93"/>
    </row>
    <row r="37" spans="1:26" ht="17.649999999999999" customHeight="1" x14ac:dyDescent="0.15">
      <c r="A37" s="25"/>
      <c r="B37" s="5"/>
      <c r="C37" s="29"/>
      <c r="D37" s="27"/>
      <c r="E37" s="28"/>
      <c r="F37" s="29"/>
      <c r="G37" s="30" t="e">
        <f t="shared" si="8"/>
        <v>#DIV/0!</v>
      </c>
      <c r="H37" s="31"/>
      <c r="I37" s="27"/>
      <c r="J37" s="27"/>
      <c r="K37" s="56">
        <f t="shared" si="10"/>
        <v>0</v>
      </c>
      <c r="L37" s="57">
        <f t="shared" si="11"/>
        <v>0</v>
      </c>
      <c r="M37" s="29"/>
      <c r="N37" s="58"/>
      <c r="O37" s="59"/>
      <c r="P37" s="59"/>
      <c r="Q37" s="27"/>
      <c r="R37" s="76"/>
      <c r="S37" s="27"/>
      <c r="T37" s="27"/>
      <c r="U37" s="27"/>
      <c r="V37" s="27"/>
      <c r="W37" s="27"/>
      <c r="X37" s="55"/>
      <c r="Y37" s="5"/>
      <c r="Z37" s="93"/>
    </row>
    <row r="38" spans="1:26" ht="17.649999999999999" customHeight="1" x14ac:dyDescent="0.15">
      <c r="A38" s="25"/>
      <c r="B38" s="5"/>
      <c r="C38" s="29"/>
      <c r="D38" s="27"/>
      <c r="E38" s="28"/>
      <c r="F38" s="29"/>
      <c r="G38" s="30" t="e">
        <f t="shared" si="8"/>
        <v>#DIV/0!</v>
      </c>
      <c r="H38" s="31"/>
      <c r="I38" s="27"/>
      <c r="J38" s="27"/>
      <c r="K38" s="56">
        <f t="shared" si="10"/>
        <v>0</v>
      </c>
      <c r="L38" s="57">
        <f t="shared" si="11"/>
        <v>0</v>
      </c>
      <c r="M38" s="29"/>
      <c r="N38" s="58"/>
      <c r="O38" s="59"/>
      <c r="P38" s="59"/>
      <c r="Q38" s="27"/>
      <c r="R38" s="76"/>
      <c r="S38" s="27"/>
      <c r="T38" s="27"/>
      <c r="U38" s="27"/>
      <c r="V38" s="27"/>
      <c r="W38" s="27"/>
      <c r="X38" s="55"/>
      <c r="Y38" s="5"/>
      <c r="Z38" s="93"/>
    </row>
    <row r="39" spans="1:26" ht="17.649999999999999" customHeight="1" x14ac:dyDescent="0.15">
      <c r="A39" s="29" t="s">
        <v>31</v>
      </c>
      <c r="B39" s="5"/>
      <c r="C39" s="29"/>
      <c r="D39" s="32">
        <f>SUM(D9:D38)</f>
        <v>0</v>
      </c>
      <c r="E39" s="32">
        <f>SUM(E9:E38)</f>
        <v>0</v>
      </c>
      <c r="F39" s="29"/>
      <c r="G39" s="33"/>
      <c r="H39" s="33"/>
      <c r="I39" s="33"/>
      <c r="J39" s="60">
        <f>SUM(J9:J38)</f>
        <v>0</v>
      </c>
      <c r="K39" s="61">
        <f>SUM(K9:K38)</f>
        <v>0</v>
      </c>
      <c r="L39" s="57">
        <f>L38</f>
        <v>0</v>
      </c>
      <c r="M39" s="62"/>
      <c r="N39" s="58"/>
      <c r="O39" s="63">
        <f t="shared" ref="O39" si="12">SUM(O9:O38)</f>
        <v>0</v>
      </c>
      <c r="P39" s="63">
        <f t="shared" ref="P39" si="13">SUM(P9:P38)</f>
        <v>0</v>
      </c>
      <c r="Q39" s="77">
        <f t="shared" ref="Q39:W39" si="14">SUM(Q9:Q38)</f>
        <v>0</v>
      </c>
      <c r="R39" s="78">
        <f t="shared" si="14"/>
        <v>0</v>
      </c>
      <c r="S39" s="79">
        <f t="shared" si="14"/>
        <v>0</v>
      </c>
      <c r="T39" s="79">
        <f t="shared" si="14"/>
        <v>0</v>
      </c>
      <c r="U39" s="78">
        <f t="shared" si="14"/>
        <v>0</v>
      </c>
      <c r="V39" s="79">
        <f t="shared" si="14"/>
        <v>0</v>
      </c>
      <c r="W39" s="79">
        <f t="shared" si="14"/>
        <v>0</v>
      </c>
      <c r="X39" s="80"/>
      <c r="Y39" s="5"/>
      <c r="Z39" s="92">
        <f>SUM(Z9:Z38)</f>
        <v>0</v>
      </c>
    </row>
    <row r="40" spans="1:26" ht="17.649999999999999" customHeight="1" x14ac:dyDescent="0.15">
      <c r="A40" s="34"/>
      <c r="B40" s="34"/>
      <c r="C40" s="35"/>
      <c r="D40" s="35"/>
      <c r="E40" s="35"/>
      <c r="F40" s="36"/>
      <c r="G40" s="11">
        <f>COUNTIFS(G9:G38,"&gt;100")</f>
        <v>0</v>
      </c>
      <c r="H40" s="37"/>
      <c r="I40" s="37"/>
      <c r="J40" s="64"/>
      <c r="K40" s="36"/>
      <c r="L40" s="65"/>
      <c r="M40" s="35"/>
      <c r="N40" s="34"/>
      <c r="O40" s="34"/>
      <c r="P40" s="34"/>
      <c r="Q40" s="81">
        <f>P39+Q39</f>
        <v>0</v>
      </c>
      <c r="R40" s="82"/>
      <c r="S40" s="82"/>
      <c r="T40" s="79">
        <f>S39+T39</f>
        <v>0</v>
      </c>
      <c r="U40" s="83"/>
      <c r="V40" s="83"/>
      <c r="W40" s="79">
        <f>V39+W39</f>
        <v>0</v>
      </c>
      <c r="X40" s="82"/>
      <c r="Y40" s="94"/>
    </row>
    <row r="41" spans="1:26" ht="20.25" customHeight="1" x14ac:dyDescent="0.15">
      <c r="A41" s="38"/>
      <c r="B41" s="38"/>
      <c r="C41" s="39"/>
      <c r="D41" s="39"/>
      <c r="E41" s="39"/>
      <c r="F41" s="40"/>
      <c r="G41" s="40"/>
      <c r="H41" s="40"/>
      <c r="I41" s="40"/>
      <c r="J41" s="66" t="s">
        <v>32</v>
      </c>
      <c r="K41" s="33" t="s">
        <v>33</v>
      </c>
      <c r="L41" s="40"/>
      <c r="M41" s="38"/>
      <c r="N41" s="279" t="s">
        <v>34</v>
      </c>
      <c r="O41" s="279"/>
      <c r="P41" s="280"/>
      <c r="Q41" s="60">
        <f>Q5+O39-Q40</f>
        <v>0</v>
      </c>
      <c r="R41" s="84"/>
      <c r="S41" s="85"/>
      <c r="T41" s="86">
        <f>R5+R39-T40</f>
        <v>0</v>
      </c>
      <c r="U41" s="85"/>
      <c r="V41" s="85"/>
      <c r="W41" s="86">
        <f>S5+U39-W40</f>
        <v>0</v>
      </c>
      <c r="X41" s="83"/>
      <c r="Y41" s="94"/>
    </row>
    <row r="42" spans="1:26" ht="17.649999999999999" customHeight="1" x14ac:dyDescent="0.15">
      <c r="A42" s="38"/>
      <c r="B42" s="38"/>
      <c r="C42" s="39"/>
      <c r="D42" s="39"/>
      <c r="E42" s="39"/>
      <c r="F42" s="40"/>
      <c r="G42" s="40"/>
      <c r="H42" s="40"/>
      <c r="I42" s="67" t="s">
        <v>30</v>
      </c>
      <c r="J42" s="32">
        <f>SUMIF($M$9:$M$38,I42,$J$9:$J$38)</f>
        <v>0</v>
      </c>
      <c r="K42" s="61">
        <f>SUMIF($M$9:$M$38,I42,$K$9:$K$38)</f>
        <v>0</v>
      </c>
      <c r="L42" s="40"/>
      <c r="M42" s="39"/>
      <c r="N42" s="38"/>
      <c r="O42" s="38"/>
      <c r="P42" s="38"/>
      <c r="Q42" s="29" t="s">
        <v>4</v>
      </c>
      <c r="R42" s="84"/>
      <c r="S42" s="87"/>
      <c r="T42" s="55" t="s">
        <v>5</v>
      </c>
      <c r="U42" s="87"/>
      <c r="V42" s="87"/>
      <c r="W42" s="55" t="s">
        <v>6</v>
      </c>
      <c r="X42" s="83"/>
      <c r="Y42" s="94"/>
    </row>
    <row r="43" spans="1:26" ht="17.649999999999999" customHeight="1" x14ac:dyDescent="0.15">
      <c r="A43" s="41"/>
      <c r="B43" s="41"/>
      <c r="C43" s="42"/>
      <c r="D43" s="42"/>
      <c r="E43" s="42"/>
      <c r="F43" s="43"/>
      <c r="G43" s="43"/>
      <c r="H43" s="43"/>
      <c r="I43" s="41" t="s">
        <v>35</v>
      </c>
      <c r="J43" s="68">
        <f>SUM('4:1'!J42)</f>
        <v>0</v>
      </c>
      <c r="K43" s="61">
        <f>SUM('4:1'!K42)</f>
        <v>0</v>
      </c>
      <c r="L43" s="69"/>
      <c r="M43" s="38"/>
      <c r="N43" s="279" t="s">
        <v>36</v>
      </c>
      <c r="O43" s="279"/>
      <c r="P43" s="280"/>
      <c r="Q43" s="32">
        <f>SUM('4:1'!Q40)</f>
        <v>0</v>
      </c>
      <c r="R43" s="84"/>
      <c r="S43" s="88"/>
      <c r="T43" s="68">
        <f>SUM('4:1'!T40)</f>
        <v>0</v>
      </c>
      <c r="U43" s="89"/>
      <c r="V43" s="89"/>
      <c r="W43" s="68">
        <f>SUM('4:1'!W40)</f>
        <v>0</v>
      </c>
      <c r="X43" s="90"/>
      <c r="Y43" s="94"/>
    </row>
    <row r="44" spans="1:26" ht="17.649999999999999" customHeight="1" x14ac:dyDescent="0.15">
      <c r="A44" s="41"/>
      <c r="B44" s="41"/>
      <c r="C44" s="42"/>
      <c r="D44" s="42"/>
      <c r="E44" s="42"/>
      <c r="F44" s="43"/>
      <c r="G44" s="43"/>
      <c r="H44" s="43"/>
      <c r="I44" s="41"/>
      <c r="J44" s="70"/>
      <c r="K44" s="36"/>
      <c r="L44" s="69"/>
      <c r="M44" s="39"/>
      <c r="N44" s="41"/>
      <c r="O44" s="41"/>
      <c r="P44" s="41"/>
      <c r="Q44" s="70"/>
      <c r="R44" s="88"/>
      <c r="S44" s="88"/>
      <c r="T44" s="88"/>
      <c r="U44" s="88"/>
      <c r="V44" s="88"/>
      <c r="W44" s="88"/>
      <c r="X44" s="83"/>
    </row>
    <row r="45" spans="1:26" ht="17.649999999999999" customHeight="1" x14ac:dyDescent="0.15">
      <c r="A45" s="41"/>
      <c r="B45" s="41"/>
      <c r="C45" s="42"/>
      <c r="D45" s="42"/>
      <c r="E45" s="42"/>
      <c r="F45" s="43"/>
      <c r="G45" s="43"/>
      <c r="H45" s="43"/>
      <c r="I45" s="41"/>
      <c r="J45" s="41"/>
      <c r="K45" s="71"/>
      <c r="L45" s="69"/>
      <c r="M45" s="39"/>
      <c r="N45" s="41"/>
      <c r="O45" s="41"/>
      <c r="P45" s="41"/>
      <c r="Q45" s="41"/>
      <c r="R45" s="88"/>
      <c r="S45" s="88"/>
      <c r="T45" s="88"/>
      <c r="U45" s="88"/>
      <c r="V45" s="88"/>
      <c r="W45" s="88"/>
      <c r="X45" s="87"/>
    </row>
    <row r="46" spans="1:26" ht="17.649999999999999" customHeight="1" x14ac:dyDescent="0.15">
      <c r="A46" s="44"/>
      <c r="B46" s="41"/>
      <c r="C46" s="12"/>
      <c r="D46" s="45"/>
      <c r="E46" s="45"/>
      <c r="F46" s="42"/>
      <c r="G46" s="46"/>
      <c r="H46" s="46"/>
      <c r="I46" s="42"/>
      <c r="J46" s="42"/>
      <c r="K46" s="42"/>
      <c r="L46" s="72"/>
      <c r="M46" s="46"/>
      <c r="N46" s="12"/>
      <c r="O46" s="12"/>
      <c r="P46" s="12"/>
      <c r="Q46" s="42"/>
      <c r="R46" s="91"/>
      <c r="S46" s="91"/>
      <c r="T46" s="91"/>
      <c r="U46" s="91"/>
      <c r="V46" s="91"/>
      <c r="W46" s="91"/>
      <c r="X46" s="87"/>
    </row>
    <row r="47" spans="1:26" ht="17.649999999999999" customHeight="1" x14ac:dyDescent="0.15">
      <c r="A47" s="44"/>
      <c r="B47" s="41"/>
      <c r="C47" s="12"/>
      <c r="D47" s="45"/>
      <c r="E47" s="45"/>
      <c r="F47" s="42"/>
      <c r="G47" s="46"/>
      <c r="H47" s="46"/>
      <c r="I47" s="42"/>
      <c r="J47" s="42"/>
      <c r="K47" s="42"/>
      <c r="L47" s="72"/>
      <c r="M47" s="46"/>
      <c r="N47" s="12"/>
      <c r="O47" s="12"/>
      <c r="P47" s="12"/>
      <c r="Q47" s="42"/>
      <c r="R47" s="91"/>
      <c r="S47" s="91"/>
      <c r="T47" s="91"/>
      <c r="U47" s="91"/>
      <c r="V47" s="91"/>
      <c r="W47" s="91"/>
      <c r="X47" s="87"/>
    </row>
    <row r="48" spans="1:26" ht="17.649999999999999" customHeight="1" x14ac:dyDescent="0.15">
      <c r="A48" s="45"/>
      <c r="B48" s="41"/>
      <c r="C48" s="12"/>
      <c r="D48" s="12"/>
      <c r="E48" s="12"/>
      <c r="F48" s="42"/>
      <c r="G48" s="46"/>
      <c r="H48" s="46"/>
      <c r="I48" s="42"/>
      <c r="J48" s="42"/>
      <c r="K48" s="42"/>
      <c r="L48" s="72"/>
      <c r="M48" s="46"/>
      <c r="N48" s="12"/>
      <c r="O48" s="12"/>
      <c r="P48" s="12"/>
      <c r="Q48" s="42"/>
      <c r="R48" s="91"/>
      <c r="S48" s="91"/>
      <c r="T48" s="91"/>
      <c r="U48" s="91"/>
      <c r="V48" s="91"/>
      <c r="W48" s="91"/>
      <c r="X48" s="87"/>
    </row>
  </sheetData>
  <protectedRanges>
    <protectedRange sqref="B9:B11" name="範囲1"/>
    <protectedRange sqref="B12" name="範囲1_1"/>
    <protectedRange sqref="B13:B14" name="範囲1_2"/>
  </protectedRanges>
  <customSheetViews>
    <customSheetView guid="{A82FB63C-2A94-42D5-9C7A-4B6A140511F1}">
      <selection activeCell="AB9" sqref="AB9:AB28"/>
      <pageMargins left="0.39305555555555599" right="0.39305555555555599" top="0" bottom="0" header="0.51180555555555596" footer="0.51180555555555596"/>
      <printOptions horizontalCentered="1" verticalCentered="1"/>
      <pageSetup paperSize="9" scale="80" orientation="landscape" r:id="rId1"/>
      <headerFooter alignWithMargins="0"/>
    </customSheetView>
  </customSheetViews>
  <mergeCells count="25">
    <mergeCell ref="X7:X8"/>
    <mergeCell ref="Y7:Y8"/>
    <mergeCell ref="Z7:Z8"/>
    <mergeCell ref="O3:P5"/>
    <mergeCell ref="U7:W7"/>
    <mergeCell ref="N41:P41"/>
    <mergeCell ref="N43:P43"/>
    <mergeCell ref="A7:A8"/>
    <mergeCell ref="B7:B8"/>
    <mergeCell ref="C7:C8"/>
    <mergeCell ref="D7:D8"/>
    <mergeCell ref="E7:E8"/>
    <mergeCell ref="F7:F8"/>
    <mergeCell ref="G7:G8"/>
    <mergeCell ref="L7:L8"/>
    <mergeCell ref="M7:M8"/>
    <mergeCell ref="N7:N8"/>
    <mergeCell ref="C3:E3"/>
    <mergeCell ref="I3:M3"/>
    <mergeCell ref="H7:K7"/>
    <mergeCell ref="O7:Q7"/>
    <mergeCell ref="R7:T7"/>
    <mergeCell ref="Q3:Q4"/>
    <mergeCell ref="R3:R4"/>
    <mergeCell ref="S3:S4"/>
  </mergeCells>
  <phoneticPr fontId="22"/>
  <conditionalFormatting sqref="G9 G21:G38">
    <cfRule type="expression" dxfId="11" priority="4" stopIfTrue="1">
      <formula>ISERROR(G9)</formula>
    </cfRule>
  </conditionalFormatting>
  <conditionalFormatting sqref="G12:G16">
    <cfRule type="expression" dxfId="10" priority="1" stopIfTrue="1">
      <formula>ISERROR(G12)</formula>
    </cfRule>
  </conditionalFormatting>
  <conditionalFormatting sqref="G10:G11 G18:G20">
    <cfRule type="expression" dxfId="9" priority="3" stopIfTrue="1">
      <formula>ISERROR(G10)</formula>
    </cfRule>
  </conditionalFormatting>
  <conditionalFormatting sqref="G17">
    <cfRule type="expression" dxfId="8" priority="2" stopIfTrue="1">
      <formula>ISERROR(G17)</formula>
    </cfRule>
  </conditionalFormatting>
  <dataValidations count="1">
    <dataValidation allowBlank="1" showInputMessage="1" showErrorMessage="1" sqref="H9:H38 H46:H48 X7:X48" xr:uid="{00000000-0002-0000-0900-000000000000}"/>
  </dataValidations>
  <printOptions horizontalCentered="1" verticalCentered="1"/>
  <pageMargins left="0.39305555555555599" right="0.39305555555555599" top="0" bottom="0" header="0.51180555555555596" footer="0.51180555555555596"/>
  <pageSetup paperSize="9" scale="80" orientation="landscape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48"/>
  <sheetViews>
    <sheetView topLeftCell="E36" zoomScaleNormal="100" workbookViewId="0">
      <selection activeCell="B9" sqref="B9"/>
    </sheetView>
  </sheetViews>
  <sheetFormatPr defaultColWidth="9" defaultRowHeight="13.5" x14ac:dyDescent="0.15"/>
  <cols>
    <col min="1" max="1" width="8" style="11" customWidth="1"/>
    <col min="2" max="2" width="7.125" style="11" customWidth="1"/>
    <col min="3" max="3" width="9.25" style="11" customWidth="1"/>
    <col min="4" max="4" width="6.625" style="11" customWidth="1"/>
    <col min="5" max="6" width="6.25" style="11" customWidth="1"/>
    <col min="7" max="8" width="5.25" style="11" customWidth="1"/>
    <col min="9" max="11" width="5.375" style="11" customWidth="1"/>
    <col min="12" max="12" width="7.625" style="11" customWidth="1"/>
    <col min="13" max="13" width="5" style="11" customWidth="1"/>
    <col min="14" max="14" width="7.125" style="11" customWidth="1"/>
    <col min="15" max="17" width="3.625" style="11" customWidth="1"/>
    <col min="18" max="18" width="4.25" style="11" customWidth="1"/>
    <col min="19" max="19" width="3.625" style="11" customWidth="1"/>
    <col min="20" max="23" width="4.25" style="11" customWidth="1"/>
    <col min="24" max="24" width="8.625" style="11" customWidth="1"/>
    <col min="25" max="25" width="7.125" style="11" customWidth="1"/>
    <col min="26" max="28" width="6.625" style="11" customWidth="1"/>
    <col min="29" max="16384" width="9" style="11"/>
  </cols>
  <sheetData>
    <row r="1" spans="1:28" ht="19.899999999999999" customHeight="1" x14ac:dyDescent="0.15">
      <c r="A1" s="12" t="s">
        <v>0</v>
      </c>
      <c r="B1" s="12"/>
      <c r="C1" s="12"/>
      <c r="D1" s="12"/>
      <c r="E1" s="12"/>
      <c r="F1" s="13"/>
      <c r="G1" s="13"/>
      <c r="H1" s="13"/>
      <c r="J1" s="47"/>
      <c r="K1" s="47"/>
      <c r="M1" s="47"/>
      <c r="N1" s="47"/>
      <c r="O1" s="47"/>
      <c r="P1" s="47"/>
      <c r="Q1" s="13"/>
    </row>
    <row r="2" spans="1:28" ht="9" customHeight="1" x14ac:dyDescent="0.15">
      <c r="A2" s="14"/>
      <c r="B2" s="14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28" ht="19.899999999999999" customHeight="1" x14ac:dyDescent="0.15">
      <c r="A3" s="15" t="s">
        <v>1</v>
      </c>
      <c r="B3" s="16"/>
      <c r="C3" s="290">
        <f>+'4'!$C$3:$E$3</f>
        <v>0</v>
      </c>
      <c r="D3" s="291"/>
      <c r="E3" s="305"/>
      <c r="F3" s="17"/>
      <c r="G3" s="18" t="s">
        <v>2</v>
      </c>
      <c r="H3" s="14"/>
      <c r="I3" s="292">
        <f>'4'!I3</f>
        <v>0</v>
      </c>
      <c r="J3" s="292"/>
      <c r="K3" s="292"/>
      <c r="L3" s="292"/>
      <c r="M3" s="292"/>
      <c r="N3" s="49"/>
      <c r="O3" s="296" t="s">
        <v>37</v>
      </c>
      <c r="P3" s="297"/>
      <c r="Q3" s="277" t="s">
        <v>4</v>
      </c>
      <c r="R3" s="277" t="s">
        <v>5</v>
      </c>
      <c r="S3" s="277" t="s">
        <v>6</v>
      </c>
      <c r="T3" s="46"/>
      <c r="U3" s="46"/>
      <c r="V3" s="46"/>
      <c r="W3" s="46"/>
    </row>
    <row r="4" spans="1:28" ht="9" customHeight="1" x14ac:dyDescent="0.15">
      <c r="A4" s="19"/>
      <c r="B4" s="19"/>
      <c r="C4" s="19"/>
      <c r="D4" s="19"/>
      <c r="E4" s="19"/>
      <c r="F4" s="13"/>
      <c r="G4" s="13"/>
      <c r="H4" s="14"/>
      <c r="I4" s="14"/>
      <c r="J4" s="14"/>
      <c r="K4" s="14"/>
      <c r="L4" s="14"/>
      <c r="M4" s="13"/>
      <c r="N4" s="49"/>
      <c r="O4" s="298"/>
      <c r="P4" s="299"/>
      <c r="Q4" s="278"/>
      <c r="R4" s="278"/>
      <c r="S4" s="278"/>
      <c r="T4" s="46"/>
      <c r="U4" s="46"/>
      <c r="V4" s="46"/>
      <c r="W4" s="46"/>
    </row>
    <row r="5" spans="1:28" ht="20.25" customHeight="1" x14ac:dyDescent="0.15">
      <c r="A5" s="48" t="str">
        <f>'4'!A5</f>
        <v>令和　年4月1日～令和　年3月31日</v>
      </c>
      <c r="B5" s="20"/>
      <c r="C5" s="20"/>
      <c r="D5" s="20"/>
      <c r="E5" s="20"/>
      <c r="F5" s="20"/>
      <c r="G5" s="21"/>
      <c r="H5" s="22" t="s">
        <v>38</v>
      </c>
      <c r="I5" s="50"/>
      <c r="J5" s="51"/>
      <c r="K5" s="52"/>
      <c r="L5" s="53">
        <f>SUM('1'!$L$39)</f>
        <v>0</v>
      </c>
      <c r="M5" s="17"/>
      <c r="N5" s="49"/>
      <c r="O5" s="300"/>
      <c r="P5" s="301"/>
      <c r="Q5" s="68">
        <f>'1'!Q41</f>
        <v>0</v>
      </c>
      <c r="R5" s="73">
        <f>'1'!T41</f>
        <v>0</v>
      </c>
      <c r="S5" s="73">
        <f>'1'!W41</f>
        <v>0</v>
      </c>
      <c r="T5" s="74"/>
      <c r="U5" s="74"/>
      <c r="V5" s="74"/>
      <c r="W5" s="74"/>
    </row>
    <row r="6" spans="1:28" ht="15.4" customHeight="1" x14ac:dyDescent="0.15">
      <c r="A6" s="13"/>
      <c r="B6" s="13"/>
      <c r="C6" s="13"/>
      <c r="D6" s="13"/>
      <c r="E6" s="13"/>
      <c r="F6" s="13"/>
      <c r="G6" s="13"/>
      <c r="H6" s="19"/>
      <c r="I6" s="19"/>
      <c r="J6" s="19"/>
      <c r="K6" s="19"/>
      <c r="L6" s="19"/>
      <c r="M6" s="13"/>
      <c r="N6" s="54"/>
      <c r="O6" s="54"/>
      <c r="P6" s="54"/>
      <c r="Q6" s="13"/>
    </row>
    <row r="7" spans="1:28" ht="25.5" customHeight="1" x14ac:dyDescent="0.15">
      <c r="A7" s="274" t="s">
        <v>8</v>
      </c>
      <c r="B7" s="281" t="s">
        <v>75</v>
      </c>
      <c r="C7" s="274" t="s">
        <v>9</v>
      </c>
      <c r="D7" s="282" t="s">
        <v>10</v>
      </c>
      <c r="E7" s="282" t="s">
        <v>11</v>
      </c>
      <c r="F7" s="274" t="s">
        <v>12</v>
      </c>
      <c r="G7" s="274" t="s">
        <v>13</v>
      </c>
      <c r="H7" s="274" t="s">
        <v>14</v>
      </c>
      <c r="I7" s="274"/>
      <c r="J7" s="274"/>
      <c r="K7" s="274"/>
      <c r="L7" s="274" t="s">
        <v>15</v>
      </c>
      <c r="M7" s="282" t="s">
        <v>16</v>
      </c>
      <c r="N7" s="284" t="s">
        <v>17</v>
      </c>
      <c r="O7" s="275" t="s">
        <v>18</v>
      </c>
      <c r="P7" s="275"/>
      <c r="Q7" s="275"/>
      <c r="R7" s="276" t="s">
        <v>19</v>
      </c>
      <c r="S7" s="276"/>
      <c r="T7" s="276"/>
      <c r="U7" s="276" t="s">
        <v>20</v>
      </c>
      <c r="V7" s="276"/>
      <c r="W7" s="276"/>
      <c r="X7" s="294" t="s">
        <v>21</v>
      </c>
      <c r="Y7" s="281" t="s">
        <v>75</v>
      </c>
      <c r="Z7" s="281" t="s">
        <v>22</v>
      </c>
      <c r="AB7" s="129" t="s">
        <v>81</v>
      </c>
    </row>
    <row r="8" spans="1:28" ht="24" customHeight="1" x14ac:dyDescent="0.15">
      <c r="A8" s="274"/>
      <c r="B8" s="281"/>
      <c r="C8" s="274"/>
      <c r="D8" s="283"/>
      <c r="E8" s="283"/>
      <c r="F8" s="274"/>
      <c r="G8" s="274"/>
      <c r="H8" s="23" t="s">
        <v>23</v>
      </c>
      <c r="I8" s="23" t="s">
        <v>24</v>
      </c>
      <c r="J8" s="23" t="s">
        <v>25</v>
      </c>
      <c r="K8" s="23" t="s">
        <v>26</v>
      </c>
      <c r="L8" s="274"/>
      <c r="M8" s="283"/>
      <c r="N8" s="284"/>
      <c r="O8" s="55" t="s">
        <v>27</v>
      </c>
      <c r="P8" s="55" t="s">
        <v>28</v>
      </c>
      <c r="Q8" s="55" t="s">
        <v>29</v>
      </c>
      <c r="R8" s="75" t="s">
        <v>27</v>
      </c>
      <c r="S8" s="75" t="s">
        <v>28</v>
      </c>
      <c r="T8" s="75" t="s">
        <v>29</v>
      </c>
      <c r="U8" s="75" t="s">
        <v>27</v>
      </c>
      <c r="V8" s="75" t="s">
        <v>28</v>
      </c>
      <c r="W8" s="75" t="s">
        <v>29</v>
      </c>
      <c r="X8" s="295"/>
      <c r="Y8" s="281"/>
      <c r="Z8" s="281"/>
      <c r="AB8" s="130" t="s">
        <v>82</v>
      </c>
    </row>
    <row r="9" spans="1:28" ht="17.649999999999999" customHeight="1" x14ac:dyDescent="0.15">
      <c r="A9" s="25"/>
      <c r="B9" s="5"/>
      <c r="C9" s="26"/>
      <c r="D9" s="27"/>
      <c r="E9" s="28"/>
      <c r="F9" s="29"/>
      <c r="G9" s="30" t="e">
        <f>$K9/$E9*100</f>
        <v>#DIV/0!</v>
      </c>
      <c r="H9" s="31"/>
      <c r="I9" s="27"/>
      <c r="J9" s="27"/>
      <c r="K9" s="56">
        <f t="shared" ref="K9:K20" si="0">I9*J9</f>
        <v>0</v>
      </c>
      <c r="L9" s="57">
        <f>L5+D9-E9</f>
        <v>0</v>
      </c>
      <c r="M9" s="29"/>
      <c r="N9" s="58"/>
      <c r="O9" s="59"/>
      <c r="P9" s="59"/>
      <c r="Q9" s="27"/>
      <c r="R9" s="76"/>
      <c r="S9" s="27"/>
      <c r="T9" s="27"/>
      <c r="U9" s="27"/>
      <c r="V9" s="27"/>
      <c r="W9" s="27"/>
      <c r="X9" s="55" t="s">
        <v>91</v>
      </c>
      <c r="Y9" s="177">
        <f>+ロット別収量!$B4</f>
        <v>0</v>
      </c>
      <c r="Z9" s="92">
        <f>SUMIF($B$9:$B$38,Y9,$E$9:$E$38)</f>
        <v>0</v>
      </c>
      <c r="AB9" s="248">
        <f>+'3'!$AB9</f>
        <v>0</v>
      </c>
    </row>
    <row r="10" spans="1:28" ht="17.649999999999999" customHeight="1" x14ac:dyDescent="0.15">
      <c r="A10" s="25"/>
      <c r="B10" s="5"/>
      <c r="C10" s="5"/>
      <c r="D10" s="27"/>
      <c r="E10" s="28"/>
      <c r="F10" s="29"/>
      <c r="G10" s="30" t="e">
        <f t="shared" ref="G10:G11" si="1">$K10/$E10*100</f>
        <v>#DIV/0!</v>
      </c>
      <c r="H10" s="31"/>
      <c r="I10" s="27"/>
      <c r="J10" s="27"/>
      <c r="K10" s="56">
        <f t="shared" si="0"/>
        <v>0</v>
      </c>
      <c r="L10" s="57">
        <f>L9+D10-E10</f>
        <v>0</v>
      </c>
      <c r="M10" s="29"/>
      <c r="N10" s="58"/>
      <c r="O10" s="59"/>
      <c r="P10" s="59"/>
      <c r="Q10" s="27"/>
      <c r="R10" s="76"/>
      <c r="S10" s="27"/>
      <c r="T10" s="27"/>
      <c r="U10" s="27"/>
      <c r="V10" s="27"/>
      <c r="W10" s="27"/>
      <c r="X10" s="55"/>
      <c r="Y10" s="177">
        <f>+ロット別収量!$B5</f>
        <v>0</v>
      </c>
      <c r="Z10" s="92">
        <f t="shared" ref="Z10" si="2">SUMIF($B$9:$B$38,Y10,$E$9:$E$38)</f>
        <v>0</v>
      </c>
      <c r="AB10" s="248">
        <f>+'3'!$AB10</f>
        <v>0</v>
      </c>
    </row>
    <row r="11" spans="1:28" ht="17.649999999999999" customHeight="1" x14ac:dyDescent="0.15">
      <c r="A11" s="25"/>
      <c r="B11" s="5"/>
      <c r="C11" s="26"/>
      <c r="D11" s="27"/>
      <c r="E11" s="28"/>
      <c r="F11" s="29"/>
      <c r="G11" s="30" t="e">
        <f t="shared" si="1"/>
        <v>#DIV/0!</v>
      </c>
      <c r="H11" s="31"/>
      <c r="I11" s="27"/>
      <c r="J11" s="27"/>
      <c r="K11" s="56">
        <f t="shared" si="0"/>
        <v>0</v>
      </c>
      <c r="L11" s="57">
        <f t="shared" ref="L11:L26" si="3">L10+D11-E11</f>
        <v>0</v>
      </c>
      <c r="M11" s="29"/>
      <c r="N11" s="58"/>
      <c r="O11" s="59"/>
      <c r="P11" s="59"/>
      <c r="Q11" s="27"/>
      <c r="R11" s="76"/>
      <c r="S11" s="27"/>
      <c r="T11" s="27"/>
      <c r="U11" s="27"/>
      <c r="V11" s="27"/>
      <c r="W11" s="27"/>
      <c r="X11" s="55"/>
      <c r="Y11" s="177">
        <f>+ロット別収量!$B6</f>
        <v>0</v>
      </c>
      <c r="Z11" s="92">
        <f t="shared" ref="Z11" si="4">SUMIF($B$9:$B$38,Y11,$E$9:$E$38)</f>
        <v>0</v>
      </c>
      <c r="AB11" s="248">
        <f>+'3'!$AB11</f>
        <v>0</v>
      </c>
    </row>
    <row r="12" spans="1:28" ht="17.649999999999999" customHeight="1" x14ac:dyDescent="0.15">
      <c r="A12" s="25"/>
      <c r="B12" s="5"/>
      <c r="C12" s="29"/>
      <c r="D12" s="27"/>
      <c r="E12" s="28"/>
      <c r="F12" s="29"/>
      <c r="G12" s="30" t="e">
        <f>$K12/$E12*100</f>
        <v>#DIV/0!</v>
      </c>
      <c r="H12" s="31"/>
      <c r="I12" s="27"/>
      <c r="J12" s="105"/>
      <c r="K12" s="56">
        <f t="shared" si="0"/>
        <v>0</v>
      </c>
      <c r="L12" s="57">
        <f t="shared" si="3"/>
        <v>0</v>
      </c>
      <c r="M12" s="29"/>
      <c r="N12" s="58"/>
      <c r="O12" s="59"/>
      <c r="P12" s="59"/>
      <c r="Q12" s="27"/>
      <c r="R12" s="76"/>
      <c r="S12" s="105"/>
      <c r="T12" s="27"/>
      <c r="U12" s="27"/>
      <c r="V12" s="27"/>
      <c r="W12" s="27"/>
      <c r="X12" s="55"/>
      <c r="Y12" s="177">
        <f>+ロット別収量!$B7</f>
        <v>0</v>
      </c>
      <c r="Z12" s="92">
        <f t="shared" ref="Z12:Z28" si="5">SUMIF($B$9:$B$38,Y12,$E$9:$E$38)</f>
        <v>0</v>
      </c>
      <c r="AB12" s="248">
        <f>+'3'!$AB12</f>
        <v>0</v>
      </c>
    </row>
    <row r="13" spans="1:28" ht="17.649999999999999" customHeight="1" x14ac:dyDescent="0.15">
      <c r="A13" s="25"/>
      <c r="B13" s="5"/>
      <c r="C13" s="29"/>
      <c r="D13" s="27"/>
      <c r="E13" s="28"/>
      <c r="F13" s="29"/>
      <c r="G13" s="30" t="e">
        <f t="shared" ref="G13:G20" si="6">$K13/$E13*100</f>
        <v>#DIV/0!</v>
      </c>
      <c r="H13" s="31"/>
      <c r="I13" s="27"/>
      <c r="J13" s="105"/>
      <c r="K13" s="56">
        <f t="shared" si="0"/>
        <v>0</v>
      </c>
      <c r="L13" s="57">
        <f t="shared" si="3"/>
        <v>0</v>
      </c>
      <c r="M13" s="29"/>
      <c r="N13" s="58"/>
      <c r="O13" s="59"/>
      <c r="P13" s="59"/>
      <c r="Q13" s="27"/>
      <c r="R13" s="76"/>
      <c r="S13" s="105"/>
      <c r="T13" s="27"/>
      <c r="U13" s="27"/>
      <c r="V13" s="27"/>
      <c r="W13" s="27"/>
      <c r="X13" s="55"/>
      <c r="Y13" s="177">
        <f>+ロット別収量!$B8</f>
        <v>0</v>
      </c>
      <c r="Z13" s="92">
        <f t="shared" si="5"/>
        <v>0</v>
      </c>
      <c r="AB13" s="248">
        <f>+'3'!$AB13</f>
        <v>0</v>
      </c>
    </row>
    <row r="14" spans="1:28" ht="17.649999999999999" customHeight="1" x14ac:dyDescent="0.15">
      <c r="A14" s="25"/>
      <c r="B14" s="5"/>
      <c r="C14" s="29"/>
      <c r="D14" s="27"/>
      <c r="E14" s="28"/>
      <c r="F14" s="29"/>
      <c r="G14" s="30" t="e">
        <f t="shared" si="6"/>
        <v>#DIV/0!</v>
      </c>
      <c r="H14" s="31"/>
      <c r="I14" s="27"/>
      <c r="J14" s="105"/>
      <c r="K14" s="56">
        <f t="shared" si="0"/>
        <v>0</v>
      </c>
      <c r="L14" s="57">
        <f t="shared" si="3"/>
        <v>0</v>
      </c>
      <c r="M14" s="29"/>
      <c r="N14" s="58"/>
      <c r="O14" s="59"/>
      <c r="P14" s="59"/>
      <c r="Q14" s="27"/>
      <c r="R14" s="76"/>
      <c r="S14" s="105"/>
      <c r="T14" s="27"/>
      <c r="U14" s="27"/>
      <c r="V14" s="27"/>
      <c r="W14" s="27"/>
      <c r="X14" s="55"/>
      <c r="Y14" s="177">
        <f>+ロット別収量!$B9</f>
        <v>0</v>
      </c>
      <c r="Z14" s="92">
        <f t="shared" si="5"/>
        <v>0</v>
      </c>
      <c r="AB14" s="248">
        <f>+'3'!$AB14</f>
        <v>0</v>
      </c>
    </row>
    <row r="15" spans="1:28" ht="17.649999999999999" customHeight="1" x14ac:dyDescent="0.15">
      <c r="A15" s="25"/>
      <c r="B15" s="5"/>
      <c r="C15" s="29"/>
      <c r="D15" s="27"/>
      <c r="E15" s="28"/>
      <c r="F15" s="29"/>
      <c r="G15" s="30" t="e">
        <f t="shared" si="6"/>
        <v>#DIV/0!</v>
      </c>
      <c r="H15" s="31"/>
      <c r="I15" s="27"/>
      <c r="J15" s="105"/>
      <c r="K15" s="56">
        <f t="shared" si="0"/>
        <v>0</v>
      </c>
      <c r="L15" s="57">
        <f t="shared" si="3"/>
        <v>0</v>
      </c>
      <c r="M15" s="29"/>
      <c r="N15" s="58"/>
      <c r="O15" s="59"/>
      <c r="P15" s="59"/>
      <c r="Q15" s="27"/>
      <c r="R15" s="76"/>
      <c r="S15" s="105"/>
      <c r="T15" s="27"/>
      <c r="U15" s="27"/>
      <c r="V15" s="27"/>
      <c r="W15" s="27"/>
      <c r="X15" s="55"/>
      <c r="Y15" s="177">
        <f>+ロット別収量!$B10</f>
        <v>0</v>
      </c>
      <c r="Z15" s="92">
        <f t="shared" si="5"/>
        <v>0</v>
      </c>
      <c r="AB15" s="248">
        <f>+'3'!$AB15</f>
        <v>0</v>
      </c>
    </row>
    <row r="16" spans="1:28" ht="17.649999999999999" customHeight="1" x14ac:dyDescent="0.15">
      <c r="A16" s="25"/>
      <c r="B16" s="5"/>
      <c r="C16" s="29"/>
      <c r="D16" s="27"/>
      <c r="E16" s="28"/>
      <c r="F16" s="29"/>
      <c r="G16" s="30" t="e">
        <f t="shared" si="6"/>
        <v>#DIV/0!</v>
      </c>
      <c r="H16" s="31"/>
      <c r="I16" s="27"/>
      <c r="J16" s="105"/>
      <c r="K16" s="56">
        <f t="shared" si="0"/>
        <v>0</v>
      </c>
      <c r="L16" s="57">
        <f t="shared" si="3"/>
        <v>0</v>
      </c>
      <c r="M16" s="29"/>
      <c r="N16" s="58"/>
      <c r="O16" s="59"/>
      <c r="P16" s="59"/>
      <c r="Q16" s="27"/>
      <c r="R16" s="76"/>
      <c r="S16" s="105"/>
      <c r="T16" s="27"/>
      <c r="U16" s="27"/>
      <c r="V16" s="27"/>
      <c r="W16" s="27"/>
      <c r="X16" s="55"/>
      <c r="Y16" s="177">
        <f>+ロット別収量!$B11</f>
        <v>0</v>
      </c>
      <c r="Z16" s="92">
        <f t="shared" si="5"/>
        <v>0</v>
      </c>
      <c r="AB16" s="248">
        <f>+'3'!$AB16</f>
        <v>0</v>
      </c>
    </row>
    <row r="17" spans="1:28" ht="17.649999999999999" customHeight="1" x14ac:dyDescent="0.15">
      <c r="A17" s="25"/>
      <c r="B17" s="5"/>
      <c r="C17" s="29"/>
      <c r="D17" s="27"/>
      <c r="E17" s="28"/>
      <c r="F17" s="29"/>
      <c r="G17" s="30" t="e">
        <f t="shared" si="6"/>
        <v>#DIV/0!</v>
      </c>
      <c r="H17" s="31"/>
      <c r="I17" s="27"/>
      <c r="J17" s="27"/>
      <c r="K17" s="56">
        <f t="shared" si="0"/>
        <v>0</v>
      </c>
      <c r="L17" s="57">
        <f t="shared" si="3"/>
        <v>0</v>
      </c>
      <c r="M17" s="29"/>
      <c r="N17" s="58"/>
      <c r="O17" s="59"/>
      <c r="P17" s="59"/>
      <c r="Q17" s="27"/>
      <c r="R17" s="76"/>
      <c r="S17" s="27"/>
      <c r="T17" s="27"/>
      <c r="U17" s="27"/>
      <c r="V17" s="27"/>
      <c r="W17" s="27"/>
      <c r="X17" s="55"/>
      <c r="Y17" s="177">
        <f>+ロット別収量!$B12</f>
        <v>0</v>
      </c>
      <c r="Z17" s="92">
        <f t="shared" si="5"/>
        <v>0</v>
      </c>
      <c r="AB17" s="248">
        <f>+'3'!$AB17</f>
        <v>0</v>
      </c>
    </row>
    <row r="18" spans="1:28" ht="17.649999999999999" customHeight="1" x14ac:dyDescent="0.15">
      <c r="A18" s="25"/>
      <c r="B18" s="5"/>
      <c r="C18" s="26"/>
      <c r="D18" s="27"/>
      <c r="E18" s="28"/>
      <c r="F18" s="29"/>
      <c r="G18" s="30" t="e">
        <f t="shared" si="6"/>
        <v>#DIV/0!</v>
      </c>
      <c r="H18" s="31"/>
      <c r="I18" s="27"/>
      <c r="J18" s="27"/>
      <c r="K18" s="56">
        <f t="shared" si="0"/>
        <v>0</v>
      </c>
      <c r="L18" s="57">
        <f t="shared" si="3"/>
        <v>0</v>
      </c>
      <c r="M18" s="29"/>
      <c r="N18" s="58"/>
      <c r="O18" s="59"/>
      <c r="P18" s="59"/>
      <c r="Q18" s="27"/>
      <c r="R18" s="76"/>
      <c r="S18" s="27"/>
      <c r="T18" s="27"/>
      <c r="U18" s="27"/>
      <c r="V18" s="27"/>
      <c r="W18" s="27"/>
      <c r="X18" s="55"/>
      <c r="Y18" s="177">
        <f>+ロット別収量!$B13</f>
        <v>0</v>
      </c>
      <c r="Z18" s="92">
        <f t="shared" si="5"/>
        <v>0</v>
      </c>
      <c r="AB18" s="248">
        <f>+'3'!$AB18</f>
        <v>0</v>
      </c>
    </row>
    <row r="19" spans="1:28" ht="17.649999999999999" customHeight="1" x14ac:dyDescent="0.15">
      <c r="A19" s="25"/>
      <c r="B19" s="5"/>
      <c r="C19" s="29"/>
      <c r="D19" s="27"/>
      <c r="E19" s="28"/>
      <c r="F19" s="29"/>
      <c r="G19" s="30" t="e">
        <f t="shared" si="6"/>
        <v>#DIV/0!</v>
      </c>
      <c r="H19" s="31"/>
      <c r="I19" s="27"/>
      <c r="J19" s="27"/>
      <c r="K19" s="56">
        <f t="shared" si="0"/>
        <v>0</v>
      </c>
      <c r="L19" s="57">
        <f t="shared" si="3"/>
        <v>0</v>
      </c>
      <c r="M19" s="29"/>
      <c r="N19" s="58"/>
      <c r="O19" s="59"/>
      <c r="P19" s="59"/>
      <c r="Q19" s="27"/>
      <c r="R19" s="76"/>
      <c r="S19" s="27"/>
      <c r="T19" s="27"/>
      <c r="U19" s="27"/>
      <c r="V19" s="27"/>
      <c r="W19" s="27"/>
      <c r="X19" s="55"/>
      <c r="Y19" s="177">
        <f>+ロット別収量!$B14</f>
        <v>0</v>
      </c>
      <c r="Z19" s="92">
        <f t="shared" si="5"/>
        <v>0</v>
      </c>
      <c r="AB19" s="248">
        <f>+'3'!$AB19</f>
        <v>0</v>
      </c>
    </row>
    <row r="20" spans="1:28" ht="17.649999999999999" customHeight="1" x14ac:dyDescent="0.15">
      <c r="A20" s="25"/>
      <c r="B20" s="5"/>
      <c r="C20" s="29"/>
      <c r="D20" s="27"/>
      <c r="E20" s="28"/>
      <c r="F20" s="29"/>
      <c r="G20" s="30" t="e">
        <f t="shared" si="6"/>
        <v>#DIV/0!</v>
      </c>
      <c r="H20" s="31"/>
      <c r="I20" s="27"/>
      <c r="J20" s="27"/>
      <c r="K20" s="56">
        <f t="shared" si="0"/>
        <v>0</v>
      </c>
      <c r="L20" s="57">
        <f t="shared" si="3"/>
        <v>0</v>
      </c>
      <c r="M20" s="29"/>
      <c r="N20" s="58"/>
      <c r="O20" s="59"/>
      <c r="P20" s="59"/>
      <c r="Q20" s="27"/>
      <c r="R20" s="76"/>
      <c r="S20" s="27"/>
      <c r="T20" s="27"/>
      <c r="U20" s="27"/>
      <c r="V20" s="27"/>
      <c r="W20" s="27"/>
      <c r="X20" s="55"/>
      <c r="Y20" s="177">
        <f>+ロット別収量!$B15</f>
        <v>0</v>
      </c>
      <c r="Z20" s="92">
        <f t="shared" si="5"/>
        <v>0</v>
      </c>
      <c r="AB20" s="248">
        <f>+'3'!$AB20</f>
        <v>0</v>
      </c>
    </row>
    <row r="21" spans="1:28" ht="17.649999999999999" customHeight="1" x14ac:dyDescent="0.15">
      <c r="A21" s="25"/>
      <c r="B21" s="5"/>
      <c r="C21" s="26"/>
      <c r="D21" s="27"/>
      <c r="E21" s="28"/>
      <c r="F21" s="29"/>
      <c r="G21" s="30" t="e">
        <f t="shared" ref="G21:G38" si="7">$K21/$E21*100</f>
        <v>#DIV/0!</v>
      </c>
      <c r="H21" s="31"/>
      <c r="I21" s="27"/>
      <c r="J21" s="27"/>
      <c r="K21" s="56">
        <f t="shared" ref="K21:K22" si="8">I21*J21</f>
        <v>0</v>
      </c>
      <c r="L21" s="57">
        <f t="shared" si="3"/>
        <v>0</v>
      </c>
      <c r="M21" s="29"/>
      <c r="N21" s="58"/>
      <c r="O21" s="59"/>
      <c r="P21" s="59"/>
      <c r="Q21" s="27"/>
      <c r="R21" s="76"/>
      <c r="S21" s="27"/>
      <c r="T21" s="27"/>
      <c r="U21" s="27"/>
      <c r="V21" s="27"/>
      <c r="W21" s="27"/>
      <c r="X21" s="55"/>
      <c r="Y21" s="177">
        <f>+ロット別収量!$B16</f>
        <v>0</v>
      </c>
      <c r="Z21" s="92">
        <f t="shared" si="5"/>
        <v>0</v>
      </c>
      <c r="AB21" s="248">
        <f>+'3'!$AB21</f>
        <v>0</v>
      </c>
    </row>
    <row r="22" spans="1:28" ht="17.649999999999999" customHeight="1" x14ac:dyDescent="0.15">
      <c r="A22" s="25"/>
      <c r="B22" s="5"/>
      <c r="C22" s="26"/>
      <c r="D22" s="27"/>
      <c r="E22" s="28"/>
      <c r="F22" s="29"/>
      <c r="G22" s="30" t="e">
        <f t="shared" si="7"/>
        <v>#DIV/0!</v>
      </c>
      <c r="H22" s="31"/>
      <c r="I22" s="27"/>
      <c r="J22" s="27"/>
      <c r="K22" s="56">
        <f t="shared" si="8"/>
        <v>0</v>
      </c>
      <c r="L22" s="57">
        <f t="shared" si="3"/>
        <v>0</v>
      </c>
      <c r="M22" s="29"/>
      <c r="N22" s="58"/>
      <c r="O22" s="59"/>
      <c r="P22" s="59"/>
      <c r="Q22" s="27"/>
      <c r="R22" s="76"/>
      <c r="S22" s="27"/>
      <c r="T22" s="27"/>
      <c r="U22" s="27"/>
      <c r="V22" s="27"/>
      <c r="W22" s="27"/>
      <c r="X22" s="55"/>
      <c r="Y22" s="177">
        <f>+ロット別収量!$B17</f>
        <v>0</v>
      </c>
      <c r="Z22" s="92">
        <f t="shared" si="5"/>
        <v>0</v>
      </c>
      <c r="AB22" s="248">
        <f>+'3'!$AB22</f>
        <v>0</v>
      </c>
    </row>
    <row r="23" spans="1:28" ht="17.649999999999999" customHeight="1" x14ac:dyDescent="0.15">
      <c r="A23" s="25"/>
      <c r="B23" s="5"/>
      <c r="C23" s="29"/>
      <c r="D23" s="27"/>
      <c r="E23" s="28"/>
      <c r="F23" s="29"/>
      <c r="G23" s="30" t="e">
        <f t="shared" si="7"/>
        <v>#DIV/0!</v>
      </c>
      <c r="H23" s="31"/>
      <c r="I23" s="27"/>
      <c r="J23" s="27"/>
      <c r="K23" s="56">
        <f t="shared" ref="K23" si="9">I23*J23</f>
        <v>0</v>
      </c>
      <c r="L23" s="57">
        <f t="shared" si="3"/>
        <v>0</v>
      </c>
      <c r="M23" s="29"/>
      <c r="N23" s="58"/>
      <c r="O23" s="59"/>
      <c r="P23" s="59"/>
      <c r="Q23" s="27"/>
      <c r="R23" s="76"/>
      <c r="S23" s="27"/>
      <c r="T23" s="27"/>
      <c r="U23" s="27"/>
      <c r="V23" s="27"/>
      <c r="W23" s="27"/>
      <c r="X23" s="55"/>
      <c r="Y23" s="177">
        <f>+ロット別収量!$B18</f>
        <v>0</v>
      </c>
      <c r="Z23" s="92">
        <f t="shared" si="5"/>
        <v>0</v>
      </c>
      <c r="AB23" s="248">
        <f>+'3'!$AB23</f>
        <v>0</v>
      </c>
    </row>
    <row r="24" spans="1:28" ht="17.649999999999999" customHeight="1" x14ac:dyDescent="0.15">
      <c r="A24" s="25"/>
      <c r="B24" s="5"/>
      <c r="C24" s="29"/>
      <c r="D24" s="27"/>
      <c r="E24" s="28"/>
      <c r="F24" s="29"/>
      <c r="G24" s="30" t="e">
        <f t="shared" si="7"/>
        <v>#DIV/0!</v>
      </c>
      <c r="H24" s="31"/>
      <c r="I24" s="27"/>
      <c r="J24" s="27"/>
      <c r="K24" s="56">
        <f t="shared" ref="K24" si="10">I24*J24</f>
        <v>0</v>
      </c>
      <c r="L24" s="57">
        <f t="shared" si="3"/>
        <v>0</v>
      </c>
      <c r="M24" s="29"/>
      <c r="N24" s="58"/>
      <c r="O24" s="59"/>
      <c r="P24" s="59"/>
      <c r="Q24" s="27"/>
      <c r="R24" s="76"/>
      <c r="S24" s="27"/>
      <c r="T24" s="27"/>
      <c r="U24" s="27"/>
      <c r="V24" s="27"/>
      <c r="W24" s="27"/>
      <c r="X24" s="55"/>
      <c r="Y24" s="177">
        <f>+ロット別収量!$B19</f>
        <v>0</v>
      </c>
      <c r="Z24" s="92">
        <f t="shared" si="5"/>
        <v>0</v>
      </c>
      <c r="AB24" s="248">
        <f>+'3'!$AB24</f>
        <v>0</v>
      </c>
    </row>
    <row r="25" spans="1:28" ht="17.649999999999999" customHeight="1" x14ac:dyDescent="0.15">
      <c r="A25" s="25"/>
      <c r="B25" s="5"/>
      <c r="C25" s="29"/>
      <c r="D25" s="27"/>
      <c r="E25" s="28"/>
      <c r="F25" s="29"/>
      <c r="G25" s="30" t="e">
        <f t="shared" si="7"/>
        <v>#DIV/0!</v>
      </c>
      <c r="H25" s="31"/>
      <c r="I25" s="27"/>
      <c r="J25" s="27"/>
      <c r="K25" s="56">
        <f t="shared" ref="K25:K38" si="11">I25*J25</f>
        <v>0</v>
      </c>
      <c r="L25" s="57">
        <f t="shared" si="3"/>
        <v>0</v>
      </c>
      <c r="M25" s="29"/>
      <c r="N25" s="58"/>
      <c r="O25" s="59"/>
      <c r="P25" s="59"/>
      <c r="Q25" s="27"/>
      <c r="R25" s="76"/>
      <c r="S25" s="27"/>
      <c r="T25" s="27"/>
      <c r="U25" s="27"/>
      <c r="V25" s="27"/>
      <c r="W25" s="27"/>
      <c r="X25" s="55"/>
      <c r="Y25" s="177">
        <f>+ロット別収量!$B20</f>
        <v>0</v>
      </c>
      <c r="Z25" s="92">
        <f t="shared" si="5"/>
        <v>0</v>
      </c>
      <c r="AB25" s="248">
        <f>+'3'!$AB25</f>
        <v>0</v>
      </c>
    </row>
    <row r="26" spans="1:28" ht="17.649999999999999" customHeight="1" x14ac:dyDescent="0.15">
      <c r="A26" s="25"/>
      <c r="B26" s="5"/>
      <c r="C26" s="29"/>
      <c r="D26" s="27"/>
      <c r="E26" s="28"/>
      <c r="F26" s="29"/>
      <c r="G26" s="30" t="e">
        <f t="shared" si="7"/>
        <v>#DIV/0!</v>
      </c>
      <c r="H26" s="31"/>
      <c r="I26" s="27"/>
      <c r="J26" s="27"/>
      <c r="K26" s="56">
        <f t="shared" si="11"/>
        <v>0</v>
      </c>
      <c r="L26" s="57">
        <f t="shared" si="3"/>
        <v>0</v>
      </c>
      <c r="M26" s="29"/>
      <c r="N26" s="58"/>
      <c r="O26" s="59"/>
      <c r="P26" s="59"/>
      <c r="Q26" s="27"/>
      <c r="R26" s="76"/>
      <c r="S26" s="27"/>
      <c r="T26" s="27"/>
      <c r="U26" s="27"/>
      <c r="V26" s="27"/>
      <c r="W26" s="27"/>
      <c r="X26" s="55"/>
      <c r="Y26" s="177">
        <f>+ロット別収量!$B21</f>
        <v>0</v>
      </c>
      <c r="Z26" s="92">
        <f t="shared" si="5"/>
        <v>0</v>
      </c>
      <c r="AB26" s="248">
        <f>+'3'!$AB26</f>
        <v>0</v>
      </c>
    </row>
    <row r="27" spans="1:28" ht="17.649999999999999" customHeight="1" x14ac:dyDescent="0.15">
      <c r="A27" s="25"/>
      <c r="B27" s="5"/>
      <c r="C27" s="29"/>
      <c r="D27" s="27"/>
      <c r="E27" s="28"/>
      <c r="F27" s="29"/>
      <c r="G27" s="30" t="e">
        <f t="shared" si="7"/>
        <v>#DIV/0!</v>
      </c>
      <c r="H27" s="31"/>
      <c r="I27" s="27"/>
      <c r="J27" s="27"/>
      <c r="K27" s="56">
        <f t="shared" si="11"/>
        <v>0</v>
      </c>
      <c r="L27" s="57">
        <f t="shared" ref="L27:L38" si="12">L26+D27-E27</f>
        <v>0</v>
      </c>
      <c r="M27" s="29"/>
      <c r="N27" s="58"/>
      <c r="O27" s="59"/>
      <c r="P27" s="59"/>
      <c r="Q27" s="27"/>
      <c r="R27" s="76"/>
      <c r="S27" s="27"/>
      <c r="T27" s="27"/>
      <c r="U27" s="27"/>
      <c r="V27" s="27"/>
      <c r="W27" s="27"/>
      <c r="X27" s="55"/>
      <c r="Y27" s="177">
        <f>+ロット別収量!$B22</f>
        <v>0</v>
      </c>
      <c r="Z27" s="92">
        <f t="shared" si="5"/>
        <v>0</v>
      </c>
      <c r="AB27" s="248">
        <f>+'3'!$AB27</f>
        <v>0</v>
      </c>
    </row>
    <row r="28" spans="1:28" ht="17.649999999999999" customHeight="1" x14ac:dyDescent="0.15">
      <c r="A28" s="25"/>
      <c r="B28" s="5"/>
      <c r="C28" s="29"/>
      <c r="D28" s="27"/>
      <c r="E28" s="28"/>
      <c r="F28" s="29"/>
      <c r="G28" s="30" t="e">
        <f t="shared" si="7"/>
        <v>#DIV/0!</v>
      </c>
      <c r="H28" s="31"/>
      <c r="I28" s="27"/>
      <c r="J28" s="27"/>
      <c r="K28" s="56">
        <f t="shared" si="11"/>
        <v>0</v>
      </c>
      <c r="L28" s="57">
        <f t="shared" si="12"/>
        <v>0</v>
      </c>
      <c r="M28" s="29"/>
      <c r="N28" s="58"/>
      <c r="O28" s="59"/>
      <c r="P28" s="59"/>
      <c r="Q28" s="27"/>
      <c r="R28" s="76"/>
      <c r="S28" s="27"/>
      <c r="T28" s="27"/>
      <c r="U28" s="27"/>
      <c r="V28" s="27"/>
      <c r="W28" s="27"/>
      <c r="X28" s="55"/>
      <c r="Y28" s="177">
        <f>+ロット別収量!$B23</f>
        <v>0</v>
      </c>
      <c r="Z28" s="92">
        <f t="shared" si="5"/>
        <v>0</v>
      </c>
      <c r="AB28" s="248">
        <f>+'3'!$AB28</f>
        <v>0</v>
      </c>
    </row>
    <row r="29" spans="1:28" ht="17.649999999999999" customHeight="1" x14ac:dyDescent="0.15">
      <c r="A29" s="25"/>
      <c r="B29" s="5"/>
      <c r="C29" s="29"/>
      <c r="D29" s="27"/>
      <c r="E29" s="28"/>
      <c r="F29" s="29"/>
      <c r="G29" s="30" t="e">
        <f t="shared" si="7"/>
        <v>#DIV/0!</v>
      </c>
      <c r="H29" s="31"/>
      <c r="I29" s="27"/>
      <c r="J29" s="27"/>
      <c r="K29" s="56">
        <f t="shared" si="11"/>
        <v>0</v>
      </c>
      <c r="L29" s="57">
        <f t="shared" si="12"/>
        <v>0</v>
      </c>
      <c r="M29" s="29"/>
      <c r="N29" s="58"/>
      <c r="O29" s="59"/>
      <c r="P29" s="59"/>
      <c r="Q29" s="27"/>
      <c r="R29" s="76"/>
      <c r="S29" s="27"/>
      <c r="T29" s="27"/>
      <c r="U29" s="27"/>
      <c r="V29" s="27"/>
      <c r="W29" s="27"/>
      <c r="X29" s="55"/>
      <c r="Y29" s="5"/>
      <c r="Z29" s="93"/>
    </row>
    <row r="30" spans="1:28" ht="17.649999999999999" customHeight="1" x14ac:dyDescent="0.15">
      <c r="A30" s="25"/>
      <c r="B30" s="5"/>
      <c r="C30" s="29"/>
      <c r="D30" s="27"/>
      <c r="E30" s="28"/>
      <c r="F30" s="29"/>
      <c r="G30" s="30" t="e">
        <f t="shared" si="7"/>
        <v>#DIV/0!</v>
      </c>
      <c r="H30" s="31"/>
      <c r="I30" s="27"/>
      <c r="J30" s="27"/>
      <c r="K30" s="56">
        <f t="shared" si="11"/>
        <v>0</v>
      </c>
      <c r="L30" s="57">
        <f t="shared" si="12"/>
        <v>0</v>
      </c>
      <c r="M30" s="29"/>
      <c r="N30" s="58"/>
      <c r="O30" s="59"/>
      <c r="P30" s="59"/>
      <c r="Q30" s="27"/>
      <c r="R30" s="76"/>
      <c r="S30" s="27"/>
      <c r="T30" s="27"/>
      <c r="U30" s="27"/>
      <c r="V30" s="27"/>
      <c r="W30" s="27"/>
      <c r="X30" s="55"/>
      <c r="Y30" s="5"/>
      <c r="Z30" s="93"/>
    </row>
    <row r="31" spans="1:28" ht="17.649999999999999" customHeight="1" x14ac:dyDescent="0.15">
      <c r="A31" s="25"/>
      <c r="B31" s="5"/>
      <c r="C31" s="29"/>
      <c r="D31" s="27"/>
      <c r="E31" s="28"/>
      <c r="F31" s="29"/>
      <c r="G31" s="30" t="e">
        <f t="shared" si="7"/>
        <v>#DIV/0!</v>
      </c>
      <c r="H31" s="31"/>
      <c r="I31" s="27"/>
      <c r="J31" s="27"/>
      <c r="K31" s="56">
        <f t="shared" si="11"/>
        <v>0</v>
      </c>
      <c r="L31" s="57">
        <f t="shared" si="12"/>
        <v>0</v>
      </c>
      <c r="M31" s="29"/>
      <c r="N31" s="58"/>
      <c r="O31" s="59"/>
      <c r="P31" s="59"/>
      <c r="Q31" s="27"/>
      <c r="R31" s="76"/>
      <c r="S31" s="27"/>
      <c r="T31" s="27"/>
      <c r="U31" s="27"/>
      <c r="V31" s="27"/>
      <c r="W31" s="27"/>
      <c r="X31" s="55"/>
      <c r="Y31" s="5"/>
      <c r="Z31" s="93"/>
    </row>
    <row r="32" spans="1:28" ht="17.649999999999999" customHeight="1" x14ac:dyDescent="0.15">
      <c r="A32" s="25"/>
      <c r="B32" s="5"/>
      <c r="C32" s="29"/>
      <c r="D32" s="27"/>
      <c r="E32" s="28"/>
      <c r="F32" s="29"/>
      <c r="G32" s="30" t="e">
        <f t="shared" si="7"/>
        <v>#DIV/0!</v>
      </c>
      <c r="H32" s="31"/>
      <c r="I32" s="27"/>
      <c r="J32" s="27"/>
      <c r="K32" s="56">
        <f t="shared" si="11"/>
        <v>0</v>
      </c>
      <c r="L32" s="57">
        <f t="shared" si="12"/>
        <v>0</v>
      </c>
      <c r="M32" s="29"/>
      <c r="N32" s="58"/>
      <c r="O32" s="59"/>
      <c r="P32" s="59"/>
      <c r="Q32" s="27"/>
      <c r="R32" s="76"/>
      <c r="S32" s="27"/>
      <c r="T32" s="27"/>
      <c r="U32" s="27"/>
      <c r="V32" s="27"/>
      <c r="W32" s="27"/>
      <c r="X32" s="55"/>
      <c r="Y32" s="5"/>
      <c r="Z32" s="93"/>
    </row>
    <row r="33" spans="1:26" ht="17.649999999999999" customHeight="1" x14ac:dyDescent="0.15">
      <c r="A33" s="25"/>
      <c r="B33" s="5"/>
      <c r="C33" s="29"/>
      <c r="D33" s="27"/>
      <c r="E33" s="28"/>
      <c r="F33" s="29"/>
      <c r="G33" s="30" t="e">
        <f t="shared" si="7"/>
        <v>#DIV/0!</v>
      </c>
      <c r="H33" s="31"/>
      <c r="I33" s="27"/>
      <c r="J33" s="27"/>
      <c r="K33" s="56">
        <f t="shared" si="11"/>
        <v>0</v>
      </c>
      <c r="L33" s="57">
        <f t="shared" si="12"/>
        <v>0</v>
      </c>
      <c r="M33" s="29"/>
      <c r="N33" s="58"/>
      <c r="O33" s="59"/>
      <c r="P33" s="59"/>
      <c r="Q33" s="27"/>
      <c r="R33" s="76"/>
      <c r="S33" s="27"/>
      <c r="T33" s="27"/>
      <c r="U33" s="27"/>
      <c r="V33" s="27"/>
      <c r="W33" s="27"/>
      <c r="X33" s="55"/>
      <c r="Y33" s="5"/>
      <c r="Z33" s="93"/>
    </row>
    <row r="34" spans="1:26" ht="17.649999999999999" customHeight="1" x14ac:dyDescent="0.15">
      <c r="A34" s="25"/>
      <c r="B34" s="5"/>
      <c r="C34" s="29"/>
      <c r="D34" s="27"/>
      <c r="E34" s="28"/>
      <c r="F34" s="29"/>
      <c r="G34" s="30" t="e">
        <f t="shared" si="7"/>
        <v>#DIV/0!</v>
      </c>
      <c r="H34" s="31"/>
      <c r="I34" s="27"/>
      <c r="J34" s="27"/>
      <c r="K34" s="56">
        <f t="shared" si="11"/>
        <v>0</v>
      </c>
      <c r="L34" s="57">
        <f t="shared" si="12"/>
        <v>0</v>
      </c>
      <c r="M34" s="29"/>
      <c r="N34" s="58"/>
      <c r="O34" s="59"/>
      <c r="P34" s="59"/>
      <c r="Q34" s="27"/>
      <c r="R34" s="76"/>
      <c r="S34" s="27"/>
      <c r="T34" s="27"/>
      <c r="U34" s="27"/>
      <c r="V34" s="27"/>
      <c r="W34" s="27"/>
      <c r="X34" s="55"/>
      <c r="Y34" s="5"/>
      <c r="Z34" s="93"/>
    </row>
    <row r="35" spans="1:26" ht="17.649999999999999" customHeight="1" x14ac:dyDescent="0.15">
      <c r="A35" s="25"/>
      <c r="B35" s="5"/>
      <c r="C35" s="29"/>
      <c r="D35" s="27"/>
      <c r="E35" s="28"/>
      <c r="F35" s="29"/>
      <c r="G35" s="30" t="e">
        <f t="shared" si="7"/>
        <v>#DIV/0!</v>
      </c>
      <c r="H35" s="31"/>
      <c r="I35" s="27"/>
      <c r="J35" s="27"/>
      <c r="K35" s="56">
        <f t="shared" si="11"/>
        <v>0</v>
      </c>
      <c r="L35" s="57">
        <f t="shared" si="12"/>
        <v>0</v>
      </c>
      <c r="M35" s="29"/>
      <c r="N35" s="58"/>
      <c r="O35" s="59"/>
      <c r="P35" s="59"/>
      <c r="Q35" s="27"/>
      <c r="R35" s="76"/>
      <c r="S35" s="27"/>
      <c r="T35" s="27"/>
      <c r="U35" s="27"/>
      <c r="V35" s="27"/>
      <c r="W35" s="27"/>
      <c r="X35" s="55"/>
      <c r="Y35" s="5"/>
      <c r="Z35" s="93"/>
    </row>
    <row r="36" spans="1:26" ht="17.649999999999999" customHeight="1" x14ac:dyDescent="0.15">
      <c r="A36" s="25"/>
      <c r="B36" s="5"/>
      <c r="C36" s="29"/>
      <c r="D36" s="27"/>
      <c r="E36" s="28"/>
      <c r="F36" s="29"/>
      <c r="G36" s="30" t="e">
        <f t="shared" si="7"/>
        <v>#DIV/0!</v>
      </c>
      <c r="H36" s="31"/>
      <c r="I36" s="27"/>
      <c r="J36" s="27"/>
      <c r="K36" s="56">
        <f t="shared" si="11"/>
        <v>0</v>
      </c>
      <c r="L36" s="57">
        <f t="shared" si="12"/>
        <v>0</v>
      </c>
      <c r="M36" s="29"/>
      <c r="N36" s="58"/>
      <c r="O36" s="59"/>
      <c r="P36" s="59"/>
      <c r="Q36" s="27"/>
      <c r="R36" s="76"/>
      <c r="S36" s="27"/>
      <c r="T36" s="27"/>
      <c r="U36" s="27"/>
      <c r="V36" s="27"/>
      <c r="W36" s="27"/>
      <c r="X36" s="55"/>
      <c r="Y36" s="5"/>
      <c r="Z36" s="93"/>
    </row>
    <row r="37" spans="1:26" ht="17.649999999999999" customHeight="1" x14ac:dyDescent="0.15">
      <c r="A37" s="25"/>
      <c r="B37" s="5"/>
      <c r="C37" s="29"/>
      <c r="D37" s="27"/>
      <c r="E37" s="28"/>
      <c r="F37" s="29"/>
      <c r="G37" s="30" t="e">
        <f t="shared" si="7"/>
        <v>#DIV/0!</v>
      </c>
      <c r="H37" s="31"/>
      <c r="I37" s="27"/>
      <c r="J37" s="27"/>
      <c r="K37" s="56">
        <f t="shared" si="11"/>
        <v>0</v>
      </c>
      <c r="L37" s="57">
        <f t="shared" si="12"/>
        <v>0</v>
      </c>
      <c r="M37" s="29"/>
      <c r="N37" s="58"/>
      <c r="O37" s="59"/>
      <c r="P37" s="59"/>
      <c r="Q37" s="27"/>
      <c r="R37" s="76"/>
      <c r="S37" s="27"/>
      <c r="T37" s="27"/>
      <c r="U37" s="27"/>
      <c r="V37" s="27"/>
      <c r="W37" s="27"/>
      <c r="X37" s="55"/>
      <c r="Y37" s="5"/>
      <c r="Z37" s="93"/>
    </row>
    <row r="38" spans="1:26" ht="17.649999999999999" customHeight="1" x14ac:dyDescent="0.15">
      <c r="A38" s="25"/>
      <c r="B38" s="5"/>
      <c r="C38" s="29"/>
      <c r="D38" s="27"/>
      <c r="E38" s="28"/>
      <c r="F38" s="29"/>
      <c r="G38" s="30" t="e">
        <f t="shared" si="7"/>
        <v>#DIV/0!</v>
      </c>
      <c r="H38" s="31"/>
      <c r="I38" s="27"/>
      <c r="J38" s="27"/>
      <c r="K38" s="56">
        <f t="shared" si="11"/>
        <v>0</v>
      </c>
      <c r="L38" s="57">
        <f t="shared" si="12"/>
        <v>0</v>
      </c>
      <c r="M38" s="29"/>
      <c r="N38" s="58"/>
      <c r="O38" s="59"/>
      <c r="P38" s="59"/>
      <c r="Q38" s="27"/>
      <c r="R38" s="76"/>
      <c r="S38" s="27"/>
      <c r="T38" s="27"/>
      <c r="U38" s="27"/>
      <c r="V38" s="27"/>
      <c r="W38" s="27"/>
      <c r="X38" s="55"/>
      <c r="Y38" s="5"/>
      <c r="Z38" s="93"/>
    </row>
    <row r="39" spans="1:26" ht="17.649999999999999" customHeight="1" x14ac:dyDescent="0.15">
      <c r="A39" s="29" t="s">
        <v>31</v>
      </c>
      <c r="B39" s="5"/>
      <c r="C39" s="29"/>
      <c r="D39" s="32">
        <f>SUM(D9:D38)</f>
        <v>0</v>
      </c>
      <c r="E39" s="32">
        <f>SUM(E9:E38)</f>
        <v>0</v>
      </c>
      <c r="F39" s="29"/>
      <c r="G39" s="33"/>
      <c r="H39" s="33"/>
      <c r="I39" s="33"/>
      <c r="J39" s="60">
        <f>SUM(J9:J38)</f>
        <v>0</v>
      </c>
      <c r="K39" s="61">
        <f>SUM(K9:K38)</f>
        <v>0</v>
      </c>
      <c r="L39" s="57">
        <f>L38</f>
        <v>0</v>
      </c>
      <c r="M39" s="62"/>
      <c r="N39" s="58"/>
      <c r="O39" s="63">
        <f t="shared" ref="O39" si="13">SUM(O9:O38)</f>
        <v>0</v>
      </c>
      <c r="P39" s="63">
        <f t="shared" ref="P39" si="14">SUM(P9:P38)</f>
        <v>0</v>
      </c>
      <c r="Q39" s="77">
        <f t="shared" ref="Q39:W39" si="15">SUM(Q9:Q38)</f>
        <v>0</v>
      </c>
      <c r="R39" s="78">
        <f t="shared" si="15"/>
        <v>0</v>
      </c>
      <c r="S39" s="79">
        <f t="shared" si="15"/>
        <v>0</v>
      </c>
      <c r="T39" s="79">
        <f t="shared" si="15"/>
        <v>0</v>
      </c>
      <c r="U39" s="78">
        <f t="shared" si="15"/>
        <v>0</v>
      </c>
      <c r="V39" s="79">
        <f t="shared" si="15"/>
        <v>0</v>
      </c>
      <c r="W39" s="79">
        <f t="shared" si="15"/>
        <v>0</v>
      </c>
      <c r="X39" s="80"/>
      <c r="Y39" s="5"/>
      <c r="Z39" s="92">
        <f>SUM(Z9:Z38)</f>
        <v>0</v>
      </c>
    </row>
    <row r="40" spans="1:26" ht="17.649999999999999" customHeight="1" x14ac:dyDescent="0.15">
      <c r="A40" s="34"/>
      <c r="B40" s="34"/>
      <c r="C40" s="35"/>
      <c r="D40" s="35"/>
      <c r="E40" s="35"/>
      <c r="F40" s="36"/>
      <c r="G40" s="11">
        <f>COUNTIFS(G9:G38,"&gt;100")</f>
        <v>0</v>
      </c>
      <c r="H40" s="37"/>
      <c r="I40" s="37"/>
      <c r="J40" s="64"/>
      <c r="K40" s="36"/>
      <c r="L40" s="65"/>
      <c r="M40" s="35"/>
      <c r="N40" s="34"/>
      <c r="O40" s="34"/>
      <c r="P40" s="34"/>
      <c r="Q40" s="81">
        <f>P39+Q39</f>
        <v>0</v>
      </c>
      <c r="R40" s="82"/>
      <c r="S40" s="82"/>
      <c r="T40" s="79">
        <f>S39+T39</f>
        <v>0</v>
      </c>
      <c r="U40" s="83"/>
      <c r="V40" s="83"/>
      <c r="W40" s="79">
        <f>V39+W39</f>
        <v>0</v>
      </c>
      <c r="X40" s="82"/>
      <c r="Y40" s="94"/>
    </row>
    <row r="41" spans="1:26" ht="20.25" customHeight="1" x14ac:dyDescent="0.15">
      <c r="A41" s="38"/>
      <c r="B41" s="38"/>
      <c r="C41" s="39"/>
      <c r="D41" s="39"/>
      <c r="E41" s="39"/>
      <c r="F41" s="40"/>
      <c r="G41" s="40"/>
      <c r="H41" s="40"/>
      <c r="I41" s="40"/>
      <c r="J41" s="66" t="s">
        <v>32</v>
      </c>
      <c r="K41" s="33" t="s">
        <v>33</v>
      </c>
      <c r="L41" s="40"/>
      <c r="M41" s="38"/>
      <c r="N41" s="279" t="s">
        <v>34</v>
      </c>
      <c r="O41" s="279"/>
      <c r="P41" s="280"/>
      <c r="Q41" s="60">
        <f>Q5+O39-Q40</f>
        <v>0</v>
      </c>
      <c r="R41" s="84"/>
      <c r="S41" s="85"/>
      <c r="T41" s="86">
        <f>R5+R39-T40</f>
        <v>0</v>
      </c>
      <c r="U41" s="85"/>
      <c r="V41" s="85"/>
      <c r="W41" s="86">
        <f>S5+U39-W40</f>
        <v>0</v>
      </c>
      <c r="X41" s="83"/>
      <c r="Y41" s="94"/>
    </row>
    <row r="42" spans="1:26" ht="17.649999999999999" customHeight="1" x14ac:dyDescent="0.15">
      <c r="A42" s="38"/>
      <c r="B42" s="38"/>
      <c r="C42" s="39"/>
      <c r="D42" s="39"/>
      <c r="E42" s="39"/>
      <c r="F42" s="40"/>
      <c r="G42" s="40"/>
      <c r="H42" s="40"/>
      <c r="I42" s="67" t="s">
        <v>30</v>
      </c>
      <c r="J42" s="32">
        <f>SUMIF($M$9:$M$38,I42,$J$9:$J$38)</f>
        <v>0</v>
      </c>
      <c r="K42" s="61">
        <f>SUMIF($M$9:$M$38,I42,$K$9:$K$38)</f>
        <v>0</v>
      </c>
      <c r="L42" s="40"/>
      <c r="M42" s="39"/>
      <c r="N42" s="38"/>
      <c r="O42" s="38"/>
      <c r="P42" s="38"/>
      <c r="Q42" s="29" t="s">
        <v>4</v>
      </c>
      <c r="R42" s="84"/>
      <c r="S42" s="87"/>
      <c r="T42" s="55" t="s">
        <v>5</v>
      </c>
      <c r="U42" s="87"/>
      <c r="V42" s="87"/>
      <c r="W42" s="55" t="s">
        <v>6</v>
      </c>
      <c r="X42" s="83"/>
      <c r="Y42" s="94"/>
    </row>
    <row r="43" spans="1:26" ht="17.649999999999999" customHeight="1" x14ac:dyDescent="0.15">
      <c r="A43" s="41"/>
      <c r="B43" s="41"/>
      <c r="C43" s="42"/>
      <c r="D43" s="42"/>
      <c r="E43" s="42"/>
      <c r="F43" s="43"/>
      <c r="G43" s="43"/>
      <c r="H43" s="43"/>
      <c r="I43" s="41" t="s">
        <v>35</v>
      </c>
      <c r="J43" s="68">
        <f>SUM('4:2'!J42)</f>
        <v>0</v>
      </c>
      <c r="K43" s="61">
        <f>SUM('4:2'!K42)</f>
        <v>0</v>
      </c>
      <c r="L43" s="69"/>
      <c r="M43" s="38"/>
      <c r="N43" s="279" t="s">
        <v>36</v>
      </c>
      <c r="O43" s="279"/>
      <c r="P43" s="280"/>
      <c r="Q43" s="32">
        <f>SUM('4:2'!Q40)</f>
        <v>0</v>
      </c>
      <c r="R43" s="84"/>
      <c r="S43" s="88"/>
      <c r="T43" s="68">
        <f>SUM('4:2'!T40)</f>
        <v>0</v>
      </c>
      <c r="U43" s="89"/>
      <c r="V43" s="89"/>
      <c r="W43" s="68">
        <f>SUM('4:2'!W40)</f>
        <v>0</v>
      </c>
      <c r="X43" s="90"/>
      <c r="Y43" s="94"/>
    </row>
    <row r="44" spans="1:26" ht="17.649999999999999" customHeight="1" x14ac:dyDescent="0.15">
      <c r="A44" s="41"/>
      <c r="B44" s="41"/>
      <c r="C44" s="42"/>
      <c r="D44" s="42"/>
      <c r="E44" s="42"/>
      <c r="F44" s="43"/>
      <c r="G44" s="43"/>
      <c r="H44" s="43"/>
      <c r="I44" s="41"/>
      <c r="J44" s="70"/>
      <c r="K44" s="36"/>
      <c r="L44" s="69"/>
      <c r="M44" s="39"/>
      <c r="N44" s="41"/>
      <c r="O44" s="41"/>
      <c r="P44" s="41"/>
      <c r="Q44" s="70"/>
      <c r="R44" s="88"/>
      <c r="S44" s="88"/>
      <c r="T44" s="88"/>
      <c r="U44" s="88"/>
      <c r="V44" s="88"/>
      <c r="W44" s="88"/>
      <c r="X44" s="83"/>
    </row>
    <row r="45" spans="1:26" ht="17.649999999999999" customHeight="1" x14ac:dyDescent="0.15">
      <c r="A45" s="41"/>
      <c r="B45" s="41"/>
      <c r="C45" s="42"/>
      <c r="D45" s="42"/>
      <c r="E45" s="42"/>
      <c r="F45" s="43"/>
      <c r="G45" s="43"/>
      <c r="H45" s="43"/>
      <c r="I45" s="41"/>
      <c r="J45" s="41"/>
      <c r="K45" s="71"/>
      <c r="L45" s="69"/>
      <c r="M45" s="39"/>
      <c r="N45" s="41"/>
      <c r="O45" s="41"/>
      <c r="P45" s="41"/>
      <c r="Q45" s="41"/>
      <c r="R45" s="88"/>
      <c r="S45" s="88"/>
      <c r="T45" s="88"/>
      <c r="U45" s="88"/>
      <c r="V45" s="88"/>
      <c r="W45" s="88"/>
      <c r="X45" s="87"/>
    </row>
    <row r="46" spans="1:26" ht="17.649999999999999" customHeight="1" x14ac:dyDescent="0.15">
      <c r="A46" s="44"/>
      <c r="B46" s="41"/>
      <c r="C46" s="12"/>
      <c r="D46" s="45"/>
      <c r="E46" s="45"/>
      <c r="F46" s="42"/>
      <c r="G46" s="46"/>
      <c r="H46" s="46"/>
      <c r="I46" s="42"/>
      <c r="J46" s="42"/>
      <c r="K46" s="42"/>
      <c r="L46" s="72"/>
      <c r="M46" s="46"/>
      <c r="N46" s="12"/>
      <c r="O46" s="12"/>
      <c r="P46" s="12"/>
      <c r="Q46" s="42"/>
      <c r="R46" s="91"/>
      <c r="S46" s="91"/>
      <c r="T46" s="91"/>
      <c r="U46" s="91"/>
      <c r="V46" s="91"/>
      <c r="W46" s="91"/>
      <c r="X46" s="87"/>
    </row>
    <row r="47" spans="1:26" ht="17.649999999999999" customHeight="1" x14ac:dyDescent="0.15">
      <c r="A47" s="44"/>
      <c r="B47" s="41"/>
      <c r="C47" s="12"/>
      <c r="D47" s="45"/>
      <c r="E47" s="45"/>
      <c r="F47" s="42"/>
      <c r="G47" s="46"/>
      <c r="H47" s="46"/>
      <c r="I47" s="42"/>
      <c r="J47" s="42"/>
      <c r="K47" s="42"/>
      <c r="L47" s="72"/>
      <c r="M47" s="46"/>
      <c r="N47" s="12"/>
      <c r="O47" s="12"/>
      <c r="P47" s="12"/>
      <c r="Q47" s="42"/>
      <c r="R47" s="91"/>
      <c r="S47" s="91"/>
      <c r="T47" s="91"/>
      <c r="U47" s="91"/>
      <c r="V47" s="91"/>
      <c r="W47" s="91"/>
      <c r="X47" s="87"/>
    </row>
    <row r="48" spans="1:26" ht="17.649999999999999" customHeight="1" x14ac:dyDescent="0.15">
      <c r="A48" s="45"/>
      <c r="B48" s="41"/>
      <c r="C48" s="12"/>
      <c r="D48" s="12"/>
      <c r="E48" s="12"/>
      <c r="F48" s="42"/>
      <c r="G48" s="46"/>
      <c r="H48" s="46"/>
      <c r="I48" s="42"/>
      <c r="J48" s="42"/>
      <c r="K48" s="42"/>
      <c r="L48" s="72"/>
      <c r="M48" s="46"/>
      <c r="N48" s="12"/>
      <c r="O48" s="12"/>
      <c r="P48" s="12"/>
      <c r="Q48" s="42"/>
      <c r="R48" s="91"/>
      <c r="S48" s="91"/>
      <c r="T48" s="91"/>
      <c r="U48" s="91"/>
      <c r="V48" s="91"/>
      <c r="W48" s="91"/>
      <c r="X48" s="87"/>
    </row>
  </sheetData>
  <customSheetViews>
    <customSheetView guid="{A82FB63C-2A94-42D5-9C7A-4B6A140511F1}">
      <selection activeCell="S25" sqref="S25"/>
      <pageMargins left="0.39305555555555599" right="0.39305555555555599" top="0" bottom="0" header="0.51180555555555596" footer="0.51180555555555596"/>
      <printOptions horizontalCentered="1" verticalCentered="1"/>
      <pageSetup paperSize="9" scale="80" orientation="landscape" r:id="rId1"/>
      <headerFooter alignWithMargins="0"/>
    </customSheetView>
  </customSheetViews>
  <mergeCells count="25">
    <mergeCell ref="X7:X8"/>
    <mergeCell ref="Y7:Y8"/>
    <mergeCell ref="Z7:Z8"/>
    <mergeCell ref="O3:P5"/>
    <mergeCell ref="U7:W7"/>
    <mergeCell ref="N41:P41"/>
    <mergeCell ref="N43:P43"/>
    <mergeCell ref="A7:A8"/>
    <mergeCell ref="B7:B8"/>
    <mergeCell ref="C7:C8"/>
    <mergeCell ref="D7:D8"/>
    <mergeCell ref="E7:E8"/>
    <mergeCell ref="F7:F8"/>
    <mergeCell ref="G7:G8"/>
    <mergeCell ref="L7:L8"/>
    <mergeCell ref="M7:M8"/>
    <mergeCell ref="N7:N8"/>
    <mergeCell ref="C3:E3"/>
    <mergeCell ref="I3:M3"/>
    <mergeCell ref="H7:K7"/>
    <mergeCell ref="O7:Q7"/>
    <mergeCell ref="R7:T7"/>
    <mergeCell ref="Q3:Q4"/>
    <mergeCell ref="R3:R4"/>
    <mergeCell ref="S3:S4"/>
  </mergeCells>
  <phoneticPr fontId="22"/>
  <conditionalFormatting sqref="G9 G21:G38">
    <cfRule type="expression" dxfId="7" priority="4" stopIfTrue="1">
      <formula>ISERROR(G9)</formula>
    </cfRule>
  </conditionalFormatting>
  <conditionalFormatting sqref="G10:G11 G18:G20">
    <cfRule type="expression" dxfId="6" priority="3" stopIfTrue="1">
      <formula>ISERROR(G10)</formula>
    </cfRule>
  </conditionalFormatting>
  <conditionalFormatting sqref="G17">
    <cfRule type="expression" dxfId="5" priority="2" stopIfTrue="1">
      <formula>ISERROR(G17)</formula>
    </cfRule>
  </conditionalFormatting>
  <conditionalFormatting sqref="G12:G16">
    <cfRule type="expression" dxfId="4" priority="1" stopIfTrue="1">
      <formula>ISERROR(G12)</formula>
    </cfRule>
  </conditionalFormatting>
  <dataValidations count="1">
    <dataValidation allowBlank="1" showInputMessage="1" showErrorMessage="1" sqref="X7:X48 H46:H48 H9:H38" xr:uid="{00000000-0002-0000-0A00-000000000000}"/>
  </dataValidations>
  <printOptions horizontalCentered="1" verticalCentered="1"/>
  <pageMargins left="0.39305555555555599" right="0.39305555555555599" top="0" bottom="0" header="0.51180555555555596" footer="0.51180555555555596"/>
  <pageSetup paperSize="9" scale="80" orientation="landscape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54"/>
  <sheetViews>
    <sheetView zoomScaleNormal="100" zoomScaleSheetLayoutView="82" workbookViewId="0">
      <selection activeCell="E11" sqref="E11"/>
    </sheetView>
  </sheetViews>
  <sheetFormatPr defaultColWidth="9" defaultRowHeight="13.5" x14ac:dyDescent="0.15"/>
  <cols>
    <col min="1" max="1" width="8" style="153" customWidth="1"/>
    <col min="2" max="2" width="7.125" style="153" customWidth="1"/>
    <col min="3" max="3" width="9.25" style="153" customWidth="1"/>
    <col min="4" max="4" width="6.625" style="153" customWidth="1"/>
    <col min="5" max="6" width="6.25" style="153" customWidth="1"/>
    <col min="7" max="8" width="5.25" style="153" customWidth="1"/>
    <col min="9" max="11" width="5.375" style="153" customWidth="1"/>
    <col min="12" max="12" width="7.625" style="153" customWidth="1"/>
    <col min="13" max="13" width="5" style="153" customWidth="1"/>
    <col min="14" max="14" width="7.125" style="153" customWidth="1"/>
    <col min="15" max="17" width="3.625" style="153" customWidth="1"/>
    <col min="18" max="18" width="4.25" style="153" customWidth="1"/>
    <col min="19" max="19" width="3.625" style="153" customWidth="1"/>
    <col min="20" max="23" width="4.25" style="153" customWidth="1"/>
    <col min="24" max="24" width="8.625" style="153" customWidth="1"/>
    <col min="25" max="25" width="7.125" style="153" customWidth="1"/>
    <col min="26" max="26" width="6.625" style="153" customWidth="1"/>
    <col min="27" max="28" width="6.875" style="153" customWidth="1"/>
    <col min="29" max="16384" width="9" style="153"/>
  </cols>
  <sheetData>
    <row r="1" spans="1:31" ht="19.899999999999999" customHeight="1" x14ac:dyDescent="0.15">
      <c r="A1" s="151" t="s">
        <v>0</v>
      </c>
      <c r="B1" s="151"/>
      <c r="C1" s="151"/>
      <c r="D1" s="151"/>
      <c r="E1" s="151"/>
      <c r="F1" s="152"/>
      <c r="G1" s="152"/>
      <c r="H1" s="152"/>
      <c r="J1" s="154"/>
      <c r="K1" s="154"/>
      <c r="M1" s="154"/>
      <c r="N1" s="154"/>
      <c r="O1" s="154"/>
      <c r="P1" s="154"/>
      <c r="Q1" s="152"/>
    </row>
    <row r="2" spans="1:31" ht="9" customHeight="1" x14ac:dyDescent="0.15">
      <c r="A2" s="155"/>
      <c r="B2" s="155"/>
      <c r="C2" s="155"/>
      <c r="D2" s="155"/>
      <c r="E2" s="155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</row>
    <row r="3" spans="1:31" ht="19.899999999999999" customHeight="1" x14ac:dyDescent="0.15">
      <c r="A3" s="156" t="s">
        <v>1</v>
      </c>
      <c r="B3" s="157"/>
      <c r="C3" s="290">
        <f>+'4'!$C$3:$E$3</f>
        <v>0</v>
      </c>
      <c r="D3" s="291"/>
      <c r="E3" s="291"/>
      <c r="F3" s="158"/>
      <c r="G3" s="159" t="s">
        <v>2</v>
      </c>
      <c r="H3" s="155"/>
      <c r="I3" s="308">
        <f>'4'!I3</f>
        <v>0</v>
      </c>
      <c r="J3" s="308"/>
      <c r="K3" s="308"/>
      <c r="L3" s="308"/>
      <c r="M3" s="308"/>
      <c r="N3" s="160"/>
      <c r="O3" s="318" t="s">
        <v>37</v>
      </c>
      <c r="P3" s="319"/>
      <c r="Q3" s="316" t="s">
        <v>4</v>
      </c>
      <c r="R3" s="316" t="s">
        <v>5</v>
      </c>
      <c r="S3" s="316" t="s">
        <v>6</v>
      </c>
      <c r="T3" s="161"/>
      <c r="U3" s="161"/>
      <c r="V3" s="161"/>
      <c r="W3" s="161"/>
    </row>
    <row r="4" spans="1:31" ht="9" customHeight="1" x14ac:dyDescent="0.15">
      <c r="A4" s="162"/>
      <c r="B4" s="162"/>
      <c r="C4" s="162"/>
      <c r="D4" s="162"/>
      <c r="E4" s="162"/>
      <c r="F4" s="152"/>
      <c r="G4" s="152"/>
      <c r="H4" s="155"/>
      <c r="I4" s="155"/>
      <c r="J4" s="155"/>
      <c r="K4" s="155"/>
      <c r="L4" s="155"/>
      <c r="M4" s="152"/>
      <c r="N4" s="160"/>
      <c r="O4" s="320"/>
      <c r="P4" s="321"/>
      <c r="Q4" s="317"/>
      <c r="R4" s="317"/>
      <c r="S4" s="317"/>
      <c r="T4" s="161"/>
      <c r="U4" s="161"/>
      <c r="V4" s="161"/>
      <c r="W4" s="161"/>
    </row>
    <row r="5" spans="1:31" ht="20.25" customHeight="1" x14ac:dyDescent="0.15">
      <c r="A5" s="48" t="str">
        <f>'4'!A5</f>
        <v>令和　年4月1日～令和　年3月31日</v>
      </c>
      <c r="B5" s="163"/>
      <c r="C5" s="163"/>
      <c r="D5" s="163"/>
      <c r="E5" s="163"/>
      <c r="F5" s="163"/>
      <c r="G5" s="164"/>
      <c r="H5" s="165" t="s">
        <v>38</v>
      </c>
      <c r="I5" s="166"/>
      <c r="J5" s="167"/>
      <c r="K5" s="168"/>
      <c r="L5" s="53">
        <f>SUM('2'!$L$39)</f>
        <v>0</v>
      </c>
      <c r="M5" s="158"/>
      <c r="N5" s="160"/>
      <c r="O5" s="322"/>
      <c r="P5" s="323"/>
      <c r="Q5" s="68">
        <f>'2'!Q41</f>
        <v>0</v>
      </c>
      <c r="R5" s="73">
        <f>'2'!T41</f>
        <v>0</v>
      </c>
      <c r="S5" s="73">
        <f>'2'!W41</f>
        <v>0</v>
      </c>
      <c r="T5" s="169"/>
      <c r="U5" s="169"/>
      <c r="V5" s="169"/>
      <c r="W5" s="169"/>
    </row>
    <row r="6" spans="1:31" ht="15.4" customHeight="1" x14ac:dyDescent="0.15">
      <c r="A6" s="152"/>
      <c r="B6" s="152"/>
      <c r="C6" s="152"/>
      <c r="D6" s="152"/>
      <c r="E6" s="152"/>
      <c r="F6" s="152"/>
      <c r="G6" s="152"/>
      <c r="H6" s="162"/>
      <c r="I6" s="162"/>
      <c r="J6" s="162"/>
      <c r="K6" s="162"/>
      <c r="L6" s="162"/>
      <c r="M6" s="152"/>
      <c r="N6" s="170"/>
      <c r="O6" s="170"/>
      <c r="P6" s="170"/>
      <c r="Q6" s="152"/>
    </row>
    <row r="7" spans="1:31" ht="25.5" customHeight="1" x14ac:dyDescent="0.15">
      <c r="A7" s="309" t="s">
        <v>8</v>
      </c>
      <c r="B7" s="310" t="s">
        <v>75</v>
      </c>
      <c r="C7" s="311" t="s">
        <v>9</v>
      </c>
      <c r="D7" s="311" t="s">
        <v>69</v>
      </c>
      <c r="E7" s="311" t="s">
        <v>11</v>
      </c>
      <c r="F7" s="309" t="s">
        <v>12</v>
      </c>
      <c r="G7" s="309" t="s">
        <v>13</v>
      </c>
      <c r="H7" s="309" t="s">
        <v>14</v>
      </c>
      <c r="I7" s="309"/>
      <c r="J7" s="309"/>
      <c r="K7" s="309"/>
      <c r="L7" s="309" t="s">
        <v>15</v>
      </c>
      <c r="M7" s="311" t="s">
        <v>16</v>
      </c>
      <c r="N7" s="329" t="s">
        <v>17</v>
      </c>
      <c r="O7" s="330" t="s">
        <v>18</v>
      </c>
      <c r="P7" s="330"/>
      <c r="Q7" s="330"/>
      <c r="R7" s="326" t="s">
        <v>19</v>
      </c>
      <c r="S7" s="326"/>
      <c r="T7" s="326"/>
      <c r="U7" s="326" t="s">
        <v>20</v>
      </c>
      <c r="V7" s="326"/>
      <c r="W7" s="326"/>
      <c r="X7" s="331" t="s">
        <v>21</v>
      </c>
      <c r="Y7" s="310" t="s">
        <v>75</v>
      </c>
      <c r="Z7" s="309" t="s">
        <v>22</v>
      </c>
      <c r="AA7" s="309" t="s">
        <v>39</v>
      </c>
      <c r="AB7" s="309" t="s">
        <v>40</v>
      </c>
    </row>
    <row r="8" spans="1:31" ht="24" customHeight="1" x14ac:dyDescent="0.15">
      <c r="A8" s="309"/>
      <c r="B8" s="310"/>
      <c r="C8" s="312"/>
      <c r="D8" s="312"/>
      <c r="E8" s="312"/>
      <c r="F8" s="309"/>
      <c r="G8" s="309"/>
      <c r="H8" s="171" t="s">
        <v>23</v>
      </c>
      <c r="I8" s="171" t="s">
        <v>24</v>
      </c>
      <c r="J8" s="171" t="s">
        <v>25</v>
      </c>
      <c r="K8" s="171" t="s">
        <v>26</v>
      </c>
      <c r="L8" s="309"/>
      <c r="M8" s="312"/>
      <c r="N8" s="329"/>
      <c r="O8" s="172" t="s">
        <v>27</v>
      </c>
      <c r="P8" s="172" t="s">
        <v>28</v>
      </c>
      <c r="Q8" s="172" t="s">
        <v>29</v>
      </c>
      <c r="R8" s="173" t="s">
        <v>27</v>
      </c>
      <c r="S8" s="173" t="s">
        <v>28</v>
      </c>
      <c r="T8" s="173" t="s">
        <v>29</v>
      </c>
      <c r="U8" s="173" t="s">
        <v>27</v>
      </c>
      <c r="V8" s="173" t="s">
        <v>28</v>
      </c>
      <c r="W8" s="173" t="s">
        <v>29</v>
      </c>
      <c r="X8" s="332"/>
      <c r="Y8" s="310"/>
      <c r="Z8" s="309"/>
      <c r="AA8" s="309"/>
      <c r="AB8" s="309"/>
    </row>
    <row r="9" spans="1:31" ht="17.649999999999999" customHeight="1" x14ac:dyDescent="0.15">
      <c r="A9" s="25">
        <v>44256</v>
      </c>
      <c r="B9" s="5"/>
      <c r="C9" s="26"/>
      <c r="D9" s="27"/>
      <c r="E9" s="28"/>
      <c r="F9" s="29"/>
      <c r="G9" s="30" t="e">
        <f>$K9/$E9*100</f>
        <v>#DIV/0!</v>
      </c>
      <c r="H9" s="31"/>
      <c r="I9" s="27"/>
      <c r="J9" s="27"/>
      <c r="K9" s="56">
        <f t="shared" ref="K9:K20" si="0">I9*J9</f>
        <v>0</v>
      </c>
      <c r="L9" s="57">
        <f>L5+D9-E9</f>
        <v>0</v>
      </c>
      <c r="M9" s="29"/>
      <c r="N9" s="58"/>
      <c r="O9" s="59"/>
      <c r="P9" s="59"/>
      <c r="Q9" s="27"/>
      <c r="R9" s="76"/>
      <c r="S9" s="27"/>
      <c r="T9" s="27"/>
      <c r="U9" s="27"/>
      <c r="V9" s="27"/>
      <c r="W9" s="27"/>
      <c r="X9" s="55"/>
      <c r="Y9" s="177">
        <f>+ロット別収量!$B4</f>
        <v>0</v>
      </c>
      <c r="Z9" s="92">
        <f>SUMIF($B$9:$B$38,Y9,$E$9:$E$38)</f>
        <v>0</v>
      </c>
      <c r="AA9" s="92">
        <f>SUM('4:3'!$Z9)</f>
        <v>0</v>
      </c>
      <c r="AB9" s="92">
        <f>SUM(ロット別収量!D4-AA9)</f>
        <v>0</v>
      </c>
      <c r="AD9" s="1"/>
    </row>
    <row r="10" spans="1:31" ht="17.649999999999999" customHeight="1" x14ac:dyDescent="0.15">
      <c r="A10" s="25"/>
      <c r="B10" s="5"/>
      <c r="C10" s="5"/>
      <c r="D10" s="27"/>
      <c r="E10" s="28"/>
      <c r="F10" s="29"/>
      <c r="G10" s="30" t="e">
        <f t="shared" ref="G10:G11" si="1">$K10/$E10*100</f>
        <v>#DIV/0!</v>
      </c>
      <c r="H10" s="31"/>
      <c r="I10" s="27"/>
      <c r="J10" s="27"/>
      <c r="K10" s="56">
        <f t="shared" si="0"/>
        <v>0</v>
      </c>
      <c r="L10" s="57">
        <f>L9+D10-E10</f>
        <v>0</v>
      </c>
      <c r="M10" s="29"/>
      <c r="N10" s="58"/>
      <c r="O10" s="59"/>
      <c r="P10" s="59"/>
      <c r="Q10" s="27"/>
      <c r="R10" s="76"/>
      <c r="S10" s="27"/>
      <c r="T10" s="27"/>
      <c r="U10" s="27"/>
      <c r="V10" s="27"/>
      <c r="W10" s="27"/>
      <c r="X10" s="55"/>
      <c r="Y10" s="177">
        <f>+ロット別収量!$B5</f>
        <v>0</v>
      </c>
      <c r="Z10" s="92">
        <f t="shared" ref="Z10" si="2">SUMIF($B$9:$B$38,Y10,$E$9:$E$38)</f>
        <v>0</v>
      </c>
      <c r="AA10" s="92">
        <f>SUM('4:3'!$Z10)</f>
        <v>0</v>
      </c>
      <c r="AB10" s="92">
        <f>SUM(ロット別収量!D5-AA10)</f>
        <v>0</v>
      </c>
      <c r="AD10" s="178"/>
    </row>
    <row r="11" spans="1:31" ht="17.649999999999999" customHeight="1" x14ac:dyDescent="0.15">
      <c r="A11" s="25"/>
      <c r="B11" s="5"/>
      <c r="C11" s="26"/>
      <c r="D11" s="27"/>
      <c r="E11" s="28"/>
      <c r="F11" s="29"/>
      <c r="G11" s="30" t="e">
        <f t="shared" si="1"/>
        <v>#DIV/0!</v>
      </c>
      <c r="H11" s="31"/>
      <c r="I11" s="27"/>
      <c r="J11" s="27"/>
      <c r="K11" s="56">
        <f t="shared" si="0"/>
        <v>0</v>
      </c>
      <c r="L11" s="57">
        <f t="shared" ref="L11:L24" si="3">L10+D11-E11</f>
        <v>0</v>
      </c>
      <c r="M11" s="29"/>
      <c r="N11" s="58"/>
      <c r="O11" s="59"/>
      <c r="P11" s="59"/>
      <c r="Q11" s="27"/>
      <c r="R11" s="76"/>
      <c r="S11" s="27"/>
      <c r="T11" s="27"/>
      <c r="U11" s="27"/>
      <c r="V11" s="27"/>
      <c r="W11" s="27"/>
      <c r="X11" s="55"/>
      <c r="Y11" s="177">
        <f>+ロット別収量!$B6</f>
        <v>0</v>
      </c>
      <c r="Z11" s="92">
        <f t="shared" ref="Z11" si="4">SUMIF($B$9:$B$38,Y11,$E$9:$E$38)</f>
        <v>0</v>
      </c>
      <c r="AA11" s="92">
        <f>SUM('4:3'!$Z11)</f>
        <v>0</v>
      </c>
      <c r="AB11" s="92">
        <f>SUM(ロット別収量!D6-AA11)</f>
        <v>0</v>
      </c>
      <c r="AD11" s="178"/>
    </row>
    <row r="12" spans="1:31" ht="17.649999999999999" customHeight="1" x14ac:dyDescent="0.15">
      <c r="A12" s="25"/>
      <c r="B12" s="5"/>
      <c r="C12" s="29"/>
      <c r="D12" s="27"/>
      <c r="E12" s="28"/>
      <c r="F12" s="29"/>
      <c r="G12" s="30" t="e">
        <f>$K12/$E12*100</f>
        <v>#DIV/0!</v>
      </c>
      <c r="H12" s="31"/>
      <c r="I12" s="27"/>
      <c r="J12" s="105"/>
      <c r="K12" s="56">
        <f t="shared" si="0"/>
        <v>0</v>
      </c>
      <c r="L12" s="57">
        <f t="shared" si="3"/>
        <v>0</v>
      </c>
      <c r="M12" s="29"/>
      <c r="N12" s="58"/>
      <c r="O12" s="59"/>
      <c r="P12" s="59"/>
      <c r="Q12" s="27"/>
      <c r="R12" s="76"/>
      <c r="S12" s="105"/>
      <c r="T12" s="27"/>
      <c r="U12" s="27"/>
      <c r="V12" s="27"/>
      <c r="W12" s="27"/>
      <c r="X12" s="55"/>
      <c r="Y12" s="177">
        <f>+ロット別収量!$B7</f>
        <v>0</v>
      </c>
      <c r="Z12" s="134">
        <f t="shared" ref="Z12:Z18" si="5">SUMIF($B$9:$B$38,Y12,$E$9:$E$38)</f>
        <v>0</v>
      </c>
      <c r="AA12" s="92">
        <f>SUM('4:3'!$Z12)</f>
        <v>0</v>
      </c>
      <c r="AB12" s="92">
        <f>SUM(ロット別収量!D7-AA12)</f>
        <v>0</v>
      </c>
      <c r="AD12" s="178"/>
    </row>
    <row r="13" spans="1:31" ht="17.649999999999999" customHeight="1" x14ac:dyDescent="0.15">
      <c r="A13" s="25"/>
      <c r="B13" s="5"/>
      <c r="C13" s="29"/>
      <c r="D13" s="27"/>
      <c r="E13" s="28"/>
      <c r="F13" s="29"/>
      <c r="G13" s="30" t="e">
        <f t="shared" ref="G13:G20" si="6">$K13/$E13*100</f>
        <v>#DIV/0!</v>
      </c>
      <c r="H13" s="31"/>
      <c r="I13" s="27"/>
      <c r="J13" s="105"/>
      <c r="K13" s="56">
        <f t="shared" si="0"/>
        <v>0</v>
      </c>
      <c r="L13" s="57">
        <f t="shared" si="3"/>
        <v>0</v>
      </c>
      <c r="M13" s="29"/>
      <c r="N13" s="58"/>
      <c r="O13" s="59"/>
      <c r="P13" s="59"/>
      <c r="Q13" s="27"/>
      <c r="R13" s="76"/>
      <c r="S13" s="105"/>
      <c r="T13" s="27"/>
      <c r="U13" s="27"/>
      <c r="V13" s="27"/>
      <c r="W13" s="27"/>
      <c r="X13" s="55"/>
      <c r="Y13" s="177">
        <f>+ロット別収量!$B8</f>
        <v>0</v>
      </c>
      <c r="Z13" s="92">
        <f t="shared" si="5"/>
        <v>0</v>
      </c>
      <c r="AA13" s="92">
        <f>SUM('4:3'!$Z13)</f>
        <v>0</v>
      </c>
      <c r="AB13" s="92">
        <f>SUM(ロット別収量!D8-AA13)</f>
        <v>0</v>
      </c>
      <c r="AE13" s="179"/>
    </row>
    <row r="14" spans="1:31" ht="17.649999999999999" customHeight="1" x14ac:dyDescent="0.15">
      <c r="A14" s="25"/>
      <c r="B14" s="5"/>
      <c r="C14" s="29"/>
      <c r="D14" s="27"/>
      <c r="E14" s="28"/>
      <c r="F14" s="29"/>
      <c r="G14" s="30" t="e">
        <f t="shared" si="6"/>
        <v>#DIV/0!</v>
      </c>
      <c r="H14" s="31"/>
      <c r="I14" s="27"/>
      <c r="J14" s="105"/>
      <c r="K14" s="56">
        <f t="shared" si="0"/>
        <v>0</v>
      </c>
      <c r="L14" s="57">
        <f t="shared" si="3"/>
        <v>0</v>
      </c>
      <c r="M14" s="29"/>
      <c r="N14" s="58"/>
      <c r="O14" s="59"/>
      <c r="P14" s="59"/>
      <c r="Q14" s="27"/>
      <c r="R14" s="76"/>
      <c r="S14" s="105"/>
      <c r="T14" s="27"/>
      <c r="U14" s="27"/>
      <c r="V14" s="27"/>
      <c r="W14" s="27"/>
      <c r="X14" s="55"/>
      <c r="Y14" s="177">
        <f>+ロット別収量!$B9</f>
        <v>0</v>
      </c>
      <c r="Z14" s="92">
        <f t="shared" si="5"/>
        <v>0</v>
      </c>
      <c r="AA14" s="92">
        <f>SUM('4:3'!$Z14)</f>
        <v>0</v>
      </c>
      <c r="AB14" s="92">
        <f>SUM(ロット別収量!D9-AA14)</f>
        <v>0</v>
      </c>
    </row>
    <row r="15" spans="1:31" ht="17.649999999999999" customHeight="1" x14ac:dyDescent="0.15">
      <c r="A15" s="25"/>
      <c r="B15" s="5"/>
      <c r="C15" s="29"/>
      <c r="D15" s="27"/>
      <c r="E15" s="28"/>
      <c r="F15" s="29"/>
      <c r="G15" s="30" t="e">
        <f t="shared" si="6"/>
        <v>#DIV/0!</v>
      </c>
      <c r="H15" s="31"/>
      <c r="I15" s="27"/>
      <c r="J15" s="105"/>
      <c r="K15" s="56">
        <f t="shared" si="0"/>
        <v>0</v>
      </c>
      <c r="L15" s="57">
        <f t="shared" si="3"/>
        <v>0</v>
      </c>
      <c r="M15" s="29"/>
      <c r="N15" s="58"/>
      <c r="O15" s="59"/>
      <c r="P15" s="59"/>
      <c r="Q15" s="27"/>
      <c r="R15" s="76"/>
      <c r="S15" s="105"/>
      <c r="T15" s="27"/>
      <c r="U15" s="27"/>
      <c r="V15" s="27"/>
      <c r="W15" s="27"/>
      <c r="X15" s="55"/>
      <c r="Y15" s="177">
        <f>+ロット別収量!$B10</f>
        <v>0</v>
      </c>
      <c r="Z15" s="92">
        <f t="shared" si="5"/>
        <v>0</v>
      </c>
      <c r="AA15" s="92">
        <f>SUM('4:3'!$Z15)</f>
        <v>0</v>
      </c>
      <c r="AB15" s="92">
        <f>SUM(ロット別収量!D10-AA15)</f>
        <v>0</v>
      </c>
    </row>
    <row r="16" spans="1:31" ht="17.649999999999999" customHeight="1" x14ac:dyDescent="0.15">
      <c r="A16" s="25"/>
      <c r="B16" s="5"/>
      <c r="C16" s="29"/>
      <c r="D16" s="27"/>
      <c r="E16" s="28"/>
      <c r="F16" s="29"/>
      <c r="G16" s="30" t="e">
        <f t="shared" si="6"/>
        <v>#DIV/0!</v>
      </c>
      <c r="H16" s="31"/>
      <c r="I16" s="27"/>
      <c r="J16" s="105"/>
      <c r="K16" s="56">
        <f t="shared" si="0"/>
        <v>0</v>
      </c>
      <c r="L16" s="57">
        <f t="shared" si="3"/>
        <v>0</v>
      </c>
      <c r="M16" s="29"/>
      <c r="N16" s="58"/>
      <c r="O16" s="59"/>
      <c r="P16" s="59"/>
      <c r="Q16" s="27"/>
      <c r="R16" s="76"/>
      <c r="S16" s="105"/>
      <c r="T16" s="27"/>
      <c r="U16" s="27"/>
      <c r="V16" s="27"/>
      <c r="W16" s="27"/>
      <c r="X16" s="55"/>
      <c r="Y16" s="177">
        <f>+ロット別収量!$B11</f>
        <v>0</v>
      </c>
      <c r="Z16" s="92">
        <f t="shared" si="5"/>
        <v>0</v>
      </c>
      <c r="AA16" s="92">
        <f>SUM('4:3'!$Z16)</f>
        <v>0</v>
      </c>
      <c r="AB16" s="92">
        <f>SUM(ロット別収量!D11-AA16)</f>
        <v>0</v>
      </c>
    </row>
    <row r="17" spans="1:28" ht="17.649999999999999" customHeight="1" x14ac:dyDescent="0.15">
      <c r="A17" s="25"/>
      <c r="B17" s="5"/>
      <c r="C17" s="29"/>
      <c r="D17" s="27"/>
      <c r="E17" s="28"/>
      <c r="F17" s="29"/>
      <c r="G17" s="30" t="e">
        <f t="shared" si="6"/>
        <v>#DIV/0!</v>
      </c>
      <c r="H17" s="31"/>
      <c r="I17" s="27"/>
      <c r="J17" s="27"/>
      <c r="K17" s="56">
        <f t="shared" si="0"/>
        <v>0</v>
      </c>
      <c r="L17" s="57">
        <f t="shared" si="3"/>
        <v>0</v>
      </c>
      <c r="M17" s="29"/>
      <c r="N17" s="58"/>
      <c r="O17" s="59"/>
      <c r="P17" s="59"/>
      <c r="Q17" s="27"/>
      <c r="R17" s="76"/>
      <c r="S17" s="27"/>
      <c r="T17" s="27"/>
      <c r="U17" s="27"/>
      <c r="V17" s="27"/>
      <c r="W17" s="27"/>
      <c r="X17" s="55"/>
      <c r="Y17" s="177">
        <f>+ロット別収量!$B12</f>
        <v>0</v>
      </c>
      <c r="Z17" s="92">
        <f t="shared" si="5"/>
        <v>0</v>
      </c>
      <c r="AA17" s="92">
        <f>SUM('4:3'!$Z17)</f>
        <v>0</v>
      </c>
      <c r="AB17" s="92">
        <f>SUM(ロット別収量!D12-AA17)</f>
        <v>0</v>
      </c>
    </row>
    <row r="18" spans="1:28" ht="17.649999999999999" customHeight="1" x14ac:dyDescent="0.15">
      <c r="A18" s="25"/>
      <c r="B18" s="5"/>
      <c r="C18" s="26"/>
      <c r="D18" s="27"/>
      <c r="E18" s="28"/>
      <c r="F18" s="29"/>
      <c r="G18" s="30" t="e">
        <f t="shared" si="6"/>
        <v>#DIV/0!</v>
      </c>
      <c r="H18" s="31"/>
      <c r="I18" s="27"/>
      <c r="J18" s="27"/>
      <c r="K18" s="56">
        <f t="shared" si="0"/>
        <v>0</v>
      </c>
      <c r="L18" s="57">
        <f t="shared" si="3"/>
        <v>0</v>
      </c>
      <c r="M18" s="29"/>
      <c r="N18" s="58"/>
      <c r="O18" s="59"/>
      <c r="P18" s="59"/>
      <c r="Q18" s="27"/>
      <c r="R18" s="76"/>
      <c r="S18" s="27"/>
      <c r="T18" s="27"/>
      <c r="U18" s="27"/>
      <c r="V18" s="27"/>
      <c r="W18" s="27"/>
      <c r="X18" s="55"/>
      <c r="Y18" s="177">
        <f>+ロット別収量!$B13</f>
        <v>0</v>
      </c>
      <c r="Z18" s="92">
        <f t="shared" si="5"/>
        <v>0</v>
      </c>
      <c r="AA18" s="92">
        <f>SUM('4:3'!$Z18)</f>
        <v>0</v>
      </c>
      <c r="AB18" s="92">
        <f>SUM(ロット別収量!D13-AA18)</f>
        <v>0</v>
      </c>
    </row>
    <row r="19" spans="1:28" ht="17.649999999999999" customHeight="1" x14ac:dyDescent="0.15">
      <c r="A19" s="25"/>
      <c r="B19" s="5"/>
      <c r="C19" s="29"/>
      <c r="D19" s="27"/>
      <c r="E19" s="28"/>
      <c r="F19" s="29"/>
      <c r="G19" s="30" t="e">
        <f t="shared" si="6"/>
        <v>#DIV/0!</v>
      </c>
      <c r="H19" s="31"/>
      <c r="I19" s="27"/>
      <c r="J19" s="27"/>
      <c r="K19" s="56">
        <f t="shared" si="0"/>
        <v>0</v>
      </c>
      <c r="L19" s="57">
        <f t="shared" si="3"/>
        <v>0</v>
      </c>
      <c r="M19" s="29"/>
      <c r="N19" s="58"/>
      <c r="O19" s="59"/>
      <c r="P19" s="59"/>
      <c r="Q19" s="27"/>
      <c r="R19" s="76"/>
      <c r="S19" s="27"/>
      <c r="T19" s="27"/>
      <c r="U19" s="27"/>
      <c r="V19" s="27"/>
      <c r="W19" s="27"/>
      <c r="X19" s="55"/>
      <c r="Y19" s="177">
        <f>+ロット別収量!$B14</f>
        <v>0</v>
      </c>
      <c r="Z19" s="92">
        <f t="shared" ref="Z19" si="7">SUMIF($B$9:$B$38,Y19,$E$9:$E$38)</f>
        <v>0</v>
      </c>
      <c r="AA19" s="92">
        <f>SUM('4:3'!$Z19)</f>
        <v>0</v>
      </c>
      <c r="AB19" s="92">
        <f>SUM(ロット別収量!D14-AA19)</f>
        <v>0</v>
      </c>
    </row>
    <row r="20" spans="1:28" ht="17.649999999999999" customHeight="1" x14ac:dyDescent="0.15">
      <c r="A20" s="25"/>
      <c r="B20" s="5"/>
      <c r="C20" s="29"/>
      <c r="D20" s="27"/>
      <c r="E20" s="28"/>
      <c r="F20" s="29"/>
      <c r="G20" s="30" t="e">
        <f t="shared" si="6"/>
        <v>#DIV/0!</v>
      </c>
      <c r="H20" s="31"/>
      <c r="I20" s="27"/>
      <c r="J20" s="27"/>
      <c r="K20" s="56">
        <f t="shared" si="0"/>
        <v>0</v>
      </c>
      <c r="L20" s="57">
        <f t="shared" si="3"/>
        <v>0</v>
      </c>
      <c r="M20" s="29"/>
      <c r="N20" s="58"/>
      <c r="O20" s="59"/>
      <c r="P20" s="59"/>
      <c r="Q20" s="27"/>
      <c r="R20" s="76"/>
      <c r="S20" s="27"/>
      <c r="T20" s="27"/>
      <c r="U20" s="27"/>
      <c r="V20" s="27"/>
      <c r="W20" s="27"/>
      <c r="X20" s="55"/>
      <c r="Y20" s="177">
        <f>+ロット別収量!$B15</f>
        <v>0</v>
      </c>
      <c r="Z20" s="92">
        <f t="shared" ref="Z20:Z28" si="8">SUMIF($B$9:$B$38,Y20,$E$9:$E$38)</f>
        <v>0</v>
      </c>
      <c r="AA20" s="92">
        <f>SUM('4:3'!$Z20)</f>
        <v>0</v>
      </c>
      <c r="AB20" s="92">
        <f>SUM(ロット別収量!D15-AA20)</f>
        <v>0</v>
      </c>
    </row>
    <row r="21" spans="1:28" ht="17.649999999999999" customHeight="1" x14ac:dyDescent="0.15">
      <c r="A21" s="25"/>
      <c r="B21" s="5"/>
      <c r="C21" s="26"/>
      <c r="D21" s="27"/>
      <c r="E21" s="28"/>
      <c r="F21" s="29"/>
      <c r="G21" s="30" t="e">
        <f t="shared" ref="G21:G37" si="9">$K21/$E21*100</f>
        <v>#DIV/0!</v>
      </c>
      <c r="H21" s="31"/>
      <c r="I21" s="27"/>
      <c r="J21" s="27"/>
      <c r="K21" s="56">
        <f t="shared" ref="K21:K28" si="10">I21*J21</f>
        <v>0</v>
      </c>
      <c r="L21" s="57">
        <f t="shared" si="3"/>
        <v>0</v>
      </c>
      <c r="M21" s="29"/>
      <c r="N21" s="58"/>
      <c r="O21" s="59"/>
      <c r="P21" s="59"/>
      <c r="Q21" s="27"/>
      <c r="R21" s="76"/>
      <c r="S21" s="27"/>
      <c r="T21" s="27"/>
      <c r="U21" s="27"/>
      <c r="V21" s="27"/>
      <c r="W21" s="27"/>
      <c r="X21" s="55"/>
      <c r="Y21" s="177">
        <f>+ロット別収量!$B16</f>
        <v>0</v>
      </c>
      <c r="Z21" s="92">
        <f t="shared" si="8"/>
        <v>0</v>
      </c>
      <c r="AA21" s="92">
        <f>SUM('4:3'!$Z21)</f>
        <v>0</v>
      </c>
      <c r="AB21" s="92">
        <f>SUM(ロット別収量!D16-AA21)</f>
        <v>0</v>
      </c>
    </row>
    <row r="22" spans="1:28" ht="17.649999999999999" customHeight="1" x14ac:dyDescent="0.15">
      <c r="A22" s="25"/>
      <c r="B22" s="5"/>
      <c r="C22" s="26"/>
      <c r="D22" s="27"/>
      <c r="E22" s="28"/>
      <c r="F22" s="29"/>
      <c r="G22" s="30" t="e">
        <f t="shared" si="9"/>
        <v>#DIV/0!</v>
      </c>
      <c r="H22" s="31"/>
      <c r="I22" s="27"/>
      <c r="J22" s="27"/>
      <c r="K22" s="56">
        <f t="shared" si="10"/>
        <v>0</v>
      </c>
      <c r="L22" s="57">
        <f t="shared" si="3"/>
        <v>0</v>
      </c>
      <c r="M22" s="29"/>
      <c r="N22" s="58"/>
      <c r="O22" s="59"/>
      <c r="P22" s="59"/>
      <c r="Q22" s="27"/>
      <c r="R22" s="76"/>
      <c r="S22" s="27"/>
      <c r="T22" s="27"/>
      <c r="U22" s="27"/>
      <c r="V22" s="27"/>
      <c r="W22" s="27"/>
      <c r="X22" s="55"/>
      <c r="Y22" s="177">
        <f>+ロット別収量!$B17</f>
        <v>0</v>
      </c>
      <c r="Z22" s="92">
        <f t="shared" si="8"/>
        <v>0</v>
      </c>
      <c r="AA22" s="92">
        <f>SUM('4:3'!$Z22)</f>
        <v>0</v>
      </c>
      <c r="AB22" s="92">
        <f>SUM(ロット別収量!D17-AA22)</f>
        <v>0</v>
      </c>
    </row>
    <row r="23" spans="1:28" ht="17.649999999999999" customHeight="1" x14ac:dyDescent="0.15">
      <c r="A23" s="25"/>
      <c r="B23" s="5"/>
      <c r="C23" s="29"/>
      <c r="D23" s="27"/>
      <c r="E23" s="28"/>
      <c r="F23" s="29"/>
      <c r="G23" s="30" t="e">
        <f t="shared" si="9"/>
        <v>#DIV/0!</v>
      </c>
      <c r="H23" s="31"/>
      <c r="I23" s="27"/>
      <c r="J23" s="27"/>
      <c r="K23" s="56">
        <f t="shared" si="10"/>
        <v>0</v>
      </c>
      <c r="L23" s="57">
        <f t="shared" si="3"/>
        <v>0</v>
      </c>
      <c r="M23" s="29"/>
      <c r="N23" s="58"/>
      <c r="O23" s="59"/>
      <c r="P23" s="59"/>
      <c r="Q23" s="27"/>
      <c r="R23" s="76"/>
      <c r="S23" s="27"/>
      <c r="T23" s="27"/>
      <c r="U23" s="27"/>
      <c r="V23" s="27"/>
      <c r="W23" s="27"/>
      <c r="X23" s="55"/>
      <c r="Y23" s="177">
        <f>+ロット別収量!$B18</f>
        <v>0</v>
      </c>
      <c r="Z23" s="92">
        <f t="shared" si="8"/>
        <v>0</v>
      </c>
      <c r="AA23" s="92">
        <f>SUM('4:3'!$Z23)</f>
        <v>0</v>
      </c>
      <c r="AB23" s="92">
        <f>SUM(ロット別収量!D18-AA23)</f>
        <v>0</v>
      </c>
    </row>
    <row r="24" spans="1:28" ht="17.649999999999999" customHeight="1" x14ac:dyDescent="0.15">
      <c r="A24" s="25"/>
      <c r="B24" s="5"/>
      <c r="C24" s="29"/>
      <c r="D24" s="27"/>
      <c r="E24" s="28"/>
      <c r="F24" s="29"/>
      <c r="G24" s="30" t="e">
        <f t="shared" si="9"/>
        <v>#DIV/0!</v>
      </c>
      <c r="H24" s="31"/>
      <c r="I24" s="27"/>
      <c r="J24" s="27"/>
      <c r="K24" s="56">
        <f t="shared" si="10"/>
        <v>0</v>
      </c>
      <c r="L24" s="57">
        <f t="shared" si="3"/>
        <v>0</v>
      </c>
      <c r="M24" s="29"/>
      <c r="N24" s="58"/>
      <c r="O24" s="59"/>
      <c r="P24" s="59"/>
      <c r="Q24" s="27"/>
      <c r="R24" s="76"/>
      <c r="S24" s="27"/>
      <c r="T24" s="27"/>
      <c r="U24" s="27"/>
      <c r="V24" s="27"/>
      <c r="W24" s="27"/>
      <c r="X24" s="55"/>
      <c r="Y24" s="177">
        <f>+ロット別収量!$B19</f>
        <v>0</v>
      </c>
      <c r="Z24" s="92">
        <f t="shared" si="8"/>
        <v>0</v>
      </c>
      <c r="AA24" s="92">
        <f>SUM('4:3'!$Z24)</f>
        <v>0</v>
      </c>
      <c r="AB24" s="92">
        <f>SUM(ロット別収量!D19-AA24)</f>
        <v>0</v>
      </c>
    </row>
    <row r="25" spans="1:28" ht="17.649999999999999" customHeight="1" x14ac:dyDescent="0.15">
      <c r="A25" s="25"/>
      <c r="B25" s="5"/>
      <c r="C25" s="29"/>
      <c r="D25" s="27"/>
      <c r="E25" s="28"/>
      <c r="F25" s="29"/>
      <c r="G25" s="30" t="e">
        <f t="shared" si="9"/>
        <v>#DIV/0!</v>
      </c>
      <c r="H25" s="31"/>
      <c r="I25" s="27"/>
      <c r="J25" s="27"/>
      <c r="K25" s="56">
        <f t="shared" si="10"/>
        <v>0</v>
      </c>
      <c r="L25" s="57">
        <f t="shared" ref="L25:L38" si="11">L24+D25-E25</f>
        <v>0</v>
      </c>
      <c r="M25" s="29"/>
      <c r="N25" s="58"/>
      <c r="O25" s="59"/>
      <c r="P25" s="59"/>
      <c r="Q25" s="27"/>
      <c r="R25" s="76"/>
      <c r="S25" s="27"/>
      <c r="T25" s="27"/>
      <c r="U25" s="27"/>
      <c r="V25" s="27"/>
      <c r="W25" s="27"/>
      <c r="X25" s="55"/>
      <c r="Y25" s="177">
        <f>+ロット別収量!$B20</f>
        <v>0</v>
      </c>
      <c r="Z25" s="92">
        <f t="shared" si="8"/>
        <v>0</v>
      </c>
      <c r="AA25" s="92">
        <f>SUM('4:3'!$Z25)</f>
        <v>0</v>
      </c>
      <c r="AB25" s="92">
        <f>SUM(ロット別収量!D20-AA25)</f>
        <v>0</v>
      </c>
    </row>
    <row r="26" spans="1:28" ht="17.649999999999999" customHeight="1" x14ac:dyDescent="0.15">
      <c r="A26" s="25"/>
      <c r="B26" s="5"/>
      <c r="C26" s="29"/>
      <c r="D26" s="27"/>
      <c r="E26" s="28"/>
      <c r="F26" s="29"/>
      <c r="G26" s="30" t="e">
        <f t="shared" si="9"/>
        <v>#DIV/0!</v>
      </c>
      <c r="H26" s="31"/>
      <c r="I26" s="27"/>
      <c r="J26" s="27"/>
      <c r="K26" s="56">
        <f t="shared" si="10"/>
        <v>0</v>
      </c>
      <c r="L26" s="57">
        <f t="shared" si="11"/>
        <v>0</v>
      </c>
      <c r="M26" s="29"/>
      <c r="N26" s="58"/>
      <c r="O26" s="59"/>
      <c r="P26" s="59"/>
      <c r="Q26" s="27"/>
      <c r="R26" s="76"/>
      <c r="S26" s="27"/>
      <c r="T26" s="27"/>
      <c r="U26" s="27"/>
      <c r="V26" s="27"/>
      <c r="W26" s="27"/>
      <c r="X26" s="55"/>
      <c r="Y26" s="177">
        <f>+ロット別収量!$B21</f>
        <v>0</v>
      </c>
      <c r="Z26" s="92">
        <f t="shared" si="8"/>
        <v>0</v>
      </c>
      <c r="AA26" s="92">
        <f>SUM('4:3'!$Z26)</f>
        <v>0</v>
      </c>
      <c r="AB26" s="92">
        <f>SUM(ロット別収量!D21-AA26)</f>
        <v>0</v>
      </c>
    </row>
    <row r="27" spans="1:28" ht="17.649999999999999" customHeight="1" x14ac:dyDescent="0.15">
      <c r="A27" s="25"/>
      <c r="B27" s="5"/>
      <c r="C27" s="29"/>
      <c r="D27" s="27"/>
      <c r="E27" s="28"/>
      <c r="F27" s="29"/>
      <c r="G27" s="30" t="e">
        <f t="shared" si="9"/>
        <v>#DIV/0!</v>
      </c>
      <c r="H27" s="31"/>
      <c r="I27" s="27"/>
      <c r="J27" s="27"/>
      <c r="K27" s="56">
        <f t="shared" si="10"/>
        <v>0</v>
      </c>
      <c r="L27" s="57">
        <f t="shared" si="11"/>
        <v>0</v>
      </c>
      <c r="M27" s="29"/>
      <c r="N27" s="58"/>
      <c r="O27" s="59"/>
      <c r="P27" s="59"/>
      <c r="Q27" s="27"/>
      <c r="R27" s="76"/>
      <c r="S27" s="27"/>
      <c r="T27" s="27"/>
      <c r="U27" s="27"/>
      <c r="V27" s="27"/>
      <c r="W27" s="27"/>
      <c r="X27" s="55"/>
      <c r="Y27" s="177">
        <f>+ロット別収量!$B22</f>
        <v>0</v>
      </c>
      <c r="Z27" s="92">
        <f t="shared" si="8"/>
        <v>0</v>
      </c>
      <c r="AA27" s="92">
        <f>SUM('4:3'!$Z27)</f>
        <v>0</v>
      </c>
      <c r="AB27" s="92">
        <f>SUM(ロット別収量!D22-AA27)</f>
        <v>0</v>
      </c>
    </row>
    <row r="28" spans="1:28" ht="17.649999999999999" customHeight="1" x14ac:dyDescent="0.15">
      <c r="A28" s="25"/>
      <c r="B28" s="5"/>
      <c r="C28" s="29"/>
      <c r="D28" s="27"/>
      <c r="E28" s="28"/>
      <c r="F28" s="29"/>
      <c r="G28" s="30" t="e">
        <f t="shared" si="9"/>
        <v>#DIV/0!</v>
      </c>
      <c r="H28" s="31"/>
      <c r="I28" s="27"/>
      <c r="J28" s="27"/>
      <c r="K28" s="56">
        <f t="shared" si="10"/>
        <v>0</v>
      </c>
      <c r="L28" s="57">
        <f t="shared" si="11"/>
        <v>0</v>
      </c>
      <c r="M28" s="29"/>
      <c r="N28" s="58"/>
      <c r="O28" s="59"/>
      <c r="P28" s="59"/>
      <c r="Q28" s="27"/>
      <c r="R28" s="76"/>
      <c r="S28" s="27"/>
      <c r="T28" s="27"/>
      <c r="U28" s="27"/>
      <c r="V28" s="27"/>
      <c r="W28" s="27"/>
      <c r="X28" s="55"/>
      <c r="Y28" s="177">
        <f>+ロット別収量!$B23</f>
        <v>0</v>
      </c>
      <c r="Z28" s="92">
        <f t="shared" si="8"/>
        <v>0</v>
      </c>
      <c r="AA28" s="92">
        <f>SUM('4:3'!$Z28)</f>
        <v>0</v>
      </c>
      <c r="AB28" s="92">
        <f>SUM(ロット別収量!D23-AA28)</f>
        <v>0</v>
      </c>
    </row>
    <row r="29" spans="1:28" ht="17.649999999999999" customHeight="1" x14ac:dyDescent="0.15">
      <c r="A29" s="25"/>
      <c r="B29" s="5"/>
      <c r="C29" s="29"/>
      <c r="D29" s="27"/>
      <c r="E29" s="28"/>
      <c r="F29" s="29"/>
      <c r="G29" s="30" t="e">
        <f t="shared" si="9"/>
        <v>#DIV/0!</v>
      </c>
      <c r="H29" s="31"/>
      <c r="I29" s="27"/>
      <c r="J29" s="27"/>
      <c r="K29" s="56">
        <f t="shared" ref="K29" si="12">I29*J29</f>
        <v>0</v>
      </c>
      <c r="L29" s="57">
        <f t="shared" si="11"/>
        <v>0</v>
      </c>
      <c r="M29" s="29"/>
      <c r="N29" s="58"/>
      <c r="O29" s="59"/>
      <c r="P29" s="59"/>
      <c r="Q29" s="27"/>
      <c r="R29" s="76"/>
      <c r="S29" s="27"/>
      <c r="T29" s="27"/>
      <c r="U29" s="27"/>
      <c r="V29" s="27"/>
      <c r="W29" s="27"/>
      <c r="X29" s="55"/>
      <c r="Y29" s="175"/>
      <c r="Z29" s="180"/>
      <c r="AA29" s="174"/>
      <c r="AB29" s="175"/>
    </row>
    <row r="30" spans="1:28" ht="17.649999999999999" customHeight="1" x14ac:dyDescent="0.15">
      <c r="A30" s="25"/>
      <c r="B30" s="5"/>
      <c r="C30" s="29"/>
      <c r="D30" s="27"/>
      <c r="E30" s="28"/>
      <c r="F30" s="29"/>
      <c r="G30" s="30" t="e">
        <f t="shared" si="9"/>
        <v>#DIV/0!</v>
      </c>
      <c r="H30" s="31"/>
      <c r="I30" s="27"/>
      <c r="J30" s="27"/>
      <c r="K30" s="56">
        <f t="shared" ref="K30" si="13">I30*J30</f>
        <v>0</v>
      </c>
      <c r="L30" s="57">
        <f t="shared" si="11"/>
        <v>0</v>
      </c>
      <c r="M30" s="29"/>
      <c r="N30" s="58"/>
      <c r="O30" s="59"/>
      <c r="P30" s="59"/>
      <c r="Q30" s="27"/>
      <c r="R30" s="76"/>
      <c r="S30" s="27"/>
      <c r="T30" s="27"/>
      <c r="U30" s="27"/>
      <c r="V30" s="27"/>
      <c r="W30" s="27"/>
      <c r="X30" s="55"/>
      <c r="Y30" s="175"/>
      <c r="Z30" s="180"/>
      <c r="AA30" s="174"/>
      <c r="AB30" s="175"/>
    </row>
    <row r="31" spans="1:28" ht="17.649999999999999" customHeight="1" x14ac:dyDescent="0.15">
      <c r="A31" s="25"/>
      <c r="B31" s="5"/>
      <c r="C31" s="29"/>
      <c r="D31" s="27"/>
      <c r="E31" s="28"/>
      <c r="F31" s="29"/>
      <c r="G31" s="30" t="e">
        <f t="shared" si="9"/>
        <v>#DIV/0!</v>
      </c>
      <c r="H31" s="31"/>
      <c r="I31" s="27"/>
      <c r="J31" s="27"/>
      <c r="K31" s="56">
        <f t="shared" ref="K31:K38" si="14">I31*J31</f>
        <v>0</v>
      </c>
      <c r="L31" s="57">
        <f t="shared" si="11"/>
        <v>0</v>
      </c>
      <c r="M31" s="29"/>
      <c r="N31" s="58"/>
      <c r="O31" s="59"/>
      <c r="P31" s="59"/>
      <c r="Q31" s="27"/>
      <c r="R31" s="76"/>
      <c r="S31" s="27"/>
      <c r="T31" s="27"/>
      <c r="U31" s="27"/>
      <c r="V31" s="27"/>
      <c r="W31" s="27"/>
      <c r="X31" s="55"/>
      <c r="Y31" s="175"/>
      <c r="Z31" s="180"/>
      <c r="AA31" s="174"/>
      <c r="AB31" s="175"/>
    </row>
    <row r="32" spans="1:28" ht="17.649999999999999" customHeight="1" x14ac:dyDescent="0.15">
      <c r="A32" s="25"/>
      <c r="B32" s="5"/>
      <c r="C32" s="29"/>
      <c r="D32" s="27"/>
      <c r="E32" s="28"/>
      <c r="F32" s="29"/>
      <c r="G32" s="30" t="e">
        <f t="shared" si="9"/>
        <v>#DIV/0!</v>
      </c>
      <c r="H32" s="31"/>
      <c r="I32" s="27"/>
      <c r="J32" s="27"/>
      <c r="K32" s="56">
        <f t="shared" si="14"/>
        <v>0</v>
      </c>
      <c r="L32" s="57">
        <f t="shared" si="11"/>
        <v>0</v>
      </c>
      <c r="M32" s="29"/>
      <c r="N32" s="58"/>
      <c r="O32" s="59"/>
      <c r="P32" s="59"/>
      <c r="Q32" s="27"/>
      <c r="R32" s="76"/>
      <c r="S32" s="27"/>
      <c r="T32" s="27"/>
      <c r="U32" s="27"/>
      <c r="V32" s="27"/>
      <c r="W32" s="27"/>
      <c r="X32" s="55"/>
      <c r="Y32" s="175"/>
      <c r="Z32" s="180"/>
      <c r="AA32" s="174"/>
      <c r="AB32" s="175"/>
    </row>
    <row r="33" spans="1:28" ht="17.649999999999999" customHeight="1" x14ac:dyDescent="0.15">
      <c r="A33" s="25"/>
      <c r="B33" s="5"/>
      <c r="C33" s="29"/>
      <c r="D33" s="27"/>
      <c r="E33" s="28"/>
      <c r="F33" s="29"/>
      <c r="G33" s="30" t="e">
        <f t="shared" si="9"/>
        <v>#DIV/0!</v>
      </c>
      <c r="H33" s="31"/>
      <c r="I33" s="27"/>
      <c r="J33" s="27"/>
      <c r="K33" s="56">
        <f t="shared" si="14"/>
        <v>0</v>
      </c>
      <c r="L33" s="57">
        <f t="shared" si="11"/>
        <v>0</v>
      </c>
      <c r="M33" s="29"/>
      <c r="N33" s="58"/>
      <c r="O33" s="59"/>
      <c r="P33" s="59"/>
      <c r="Q33" s="27"/>
      <c r="R33" s="76"/>
      <c r="S33" s="27"/>
      <c r="T33" s="27"/>
      <c r="U33" s="27"/>
      <c r="V33" s="27"/>
      <c r="W33" s="27"/>
      <c r="X33" s="55"/>
      <c r="Y33" s="175"/>
      <c r="Z33" s="180"/>
      <c r="AA33" s="174"/>
      <c r="AB33" s="175"/>
    </row>
    <row r="34" spans="1:28" ht="17.649999999999999" customHeight="1" x14ac:dyDescent="0.15">
      <c r="A34" s="25"/>
      <c r="B34" s="5"/>
      <c r="C34" s="29"/>
      <c r="D34" s="27"/>
      <c r="E34" s="28"/>
      <c r="F34" s="29"/>
      <c r="G34" s="30" t="e">
        <f t="shared" si="9"/>
        <v>#DIV/0!</v>
      </c>
      <c r="H34" s="31"/>
      <c r="I34" s="27"/>
      <c r="J34" s="27"/>
      <c r="K34" s="56">
        <f t="shared" si="14"/>
        <v>0</v>
      </c>
      <c r="L34" s="57">
        <f t="shared" si="11"/>
        <v>0</v>
      </c>
      <c r="M34" s="29"/>
      <c r="N34" s="58"/>
      <c r="O34" s="59"/>
      <c r="P34" s="59"/>
      <c r="Q34" s="27"/>
      <c r="R34" s="76"/>
      <c r="S34" s="27"/>
      <c r="T34" s="27"/>
      <c r="U34" s="27"/>
      <c r="V34" s="27"/>
      <c r="W34" s="27"/>
      <c r="X34" s="55"/>
      <c r="Y34" s="175"/>
      <c r="Z34" s="180"/>
      <c r="AA34" s="174"/>
      <c r="AB34" s="175"/>
    </row>
    <row r="35" spans="1:28" ht="17.649999999999999" customHeight="1" x14ac:dyDescent="0.15">
      <c r="A35" s="25"/>
      <c r="B35" s="5"/>
      <c r="C35" s="29"/>
      <c r="D35" s="27"/>
      <c r="E35" s="28"/>
      <c r="F35" s="29"/>
      <c r="G35" s="30" t="e">
        <f t="shared" si="9"/>
        <v>#DIV/0!</v>
      </c>
      <c r="H35" s="31"/>
      <c r="I35" s="27"/>
      <c r="J35" s="27"/>
      <c r="K35" s="56">
        <f t="shared" si="14"/>
        <v>0</v>
      </c>
      <c r="L35" s="57">
        <f t="shared" si="11"/>
        <v>0</v>
      </c>
      <c r="M35" s="29"/>
      <c r="N35" s="58"/>
      <c r="O35" s="59"/>
      <c r="P35" s="59"/>
      <c r="Q35" s="27"/>
      <c r="R35" s="76"/>
      <c r="S35" s="27"/>
      <c r="T35" s="27"/>
      <c r="U35" s="27"/>
      <c r="V35" s="27"/>
      <c r="W35" s="27"/>
      <c r="X35" s="55"/>
      <c r="Y35" s="175"/>
      <c r="Z35" s="180"/>
      <c r="AA35" s="174"/>
      <c r="AB35" s="175"/>
    </row>
    <row r="36" spans="1:28" ht="17.649999999999999" customHeight="1" x14ac:dyDescent="0.15">
      <c r="A36" s="25"/>
      <c r="B36" s="5"/>
      <c r="C36" s="29"/>
      <c r="D36" s="27"/>
      <c r="E36" s="28"/>
      <c r="F36" s="29"/>
      <c r="G36" s="30" t="e">
        <f t="shared" si="9"/>
        <v>#DIV/0!</v>
      </c>
      <c r="H36" s="31"/>
      <c r="I36" s="27"/>
      <c r="J36" s="27"/>
      <c r="K36" s="56">
        <f t="shared" si="14"/>
        <v>0</v>
      </c>
      <c r="L36" s="57">
        <f t="shared" si="11"/>
        <v>0</v>
      </c>
      <c r="M36" s="29"/>
      <c r="N36" s="58"/>
      <c r="O36" s="59"/>
      <c r="P36" s="59"/>
      <c r="Q36" s="27"/>
      <c r="R36" s="76"/>
      <c r="S36" s="27"/>
      <c r="T36" s="27"/>
      <c r="U36" s="27"/>
      <c r="V36" s="27"/>
      <c r="W36" s="27"/>
      <c r="X36" s="55"/>
      <c r="Y36" s="175"/>
      <c r="Z36" s="180"/>
      <c r="AA36" s="174"/>
      <c r="AB36" s="175"/>
    </row>
    <row r="37" spans="1:28" ht="17.649999999999999" customHeight="1" x14ac:dyDescent="0.15">
      <c r="A37" s="25"/>
      <c r="B37" s="5"/>
      <c r="C37" s="29"/>
      <c r="D37" s="27"/>
      <c r="E37" s="28"/>
      <c r="F37" s="29"/>
      <c r="G37" s="30" t="e">
        <f t="shared" si="9"/>
        <v>#DIV/0!</v>
      </c>
      <c r="H37" s="31"/>
      <c r="I37" s="27"/>
      <c r="J37" s="27"/>
      <c r="K37" s="56">
        <f t="shared" si="14"/>
        <v>0</v>
      </c>
      <c r="L37" s="57">
        <f t="shared" si="11"/>
        <v>0</v>
      </c>
      <c r="M37" s="29"/>
      <c r="N37" s="58"/>
      <c r="O37" s="59"/>
      <c r="P37" s="59"/>
      <c r="Q37" s="27"/>
      <c r="R37" s="76"/>
      <c r="S37" s="27"/>
      <c r="T37" s="27"/>
      <c r="U37" s="27"/>
      <c r="V37" s="27"/>
      <c r="W37" s="27"/>
      <c r="X37" s="55"/>
      <c r="Y37" s="175"/>
      <c r="Z37" s="180"/>
      <c r="AA37" s="174"/>
      <c r="AB37" s="175"/>
    </row>
    <row r="38" spans="1:28" ht="17.649999999999999" customHeight="1" x14ac:dyDescent="0.15">
      <c r="A38" s="25"/>
      <c r="B38" s="5"/>
      <c r="C38" s="29"/>
      <c r="D38" s="27"/>
      <c r="E38" s="28"/>
      <c r="F38" s="29"/>
      <c r="G38" s="30" t="e">
        <f>$K38/$E38*100</f>
        <v>#DIV/0!</v>
      </c>
      <c r="H38" s="31"/>
      <c r="I38" s="27"/>
      <c r="J38" s="27"/>
      <c r="K38" s="56">
        <f t="shared" si="14"/>
        <v>0</v>
      </c>
      <c r="L38" s="57">
        <f t="shared" si="11"/>
        <v>0</v>
      </c>
      <c r="M38" s="29"/>
      <c r="N38" s="58"/>
      <c r="O38" s="59"/>
      <c r="P38" s="59"/>
      <c r="Q38" s="27"/>
      <c r="R38" s="76"/>
      <c r="S38" s="27"/>
      <c r="T38" s="27"/>
      <c r="U38" s="27"/>
      <c r="V38" s="27"/>
      <c r="W38" s="27"/>
      <c r="X38" s="55"/>
      <c r="Y38" s="175"/>
      <c r="Z38" s="180"/>
      <c r="AA38" s="174"/>
      <c r="AB38" s="175"/>
    </row>
    <row r="39" spans="1:28" ht="17.649999999999999" customHeight="1" x14ac:dyDescent="0.15">
      <c r="A39" s="7" t="s">
        <v>31</v>
      </c>
      <c r="B39" s="175"/>
      <c r="C39" s="7"/>
      <c r="D39" s="32">
        <f>SUM(D9:D38)</f>
        <v>0</v>
      </c>
      <c r="E39" s="132">
        <f>SUM(E9:E38)</f>
        <v>0</v>
      </c>
      <c r="F39" s="7"/>
      <c r="G39" s="181"/>
      <c r="H39" s="181"/>
      <c r="I39" s="181"/>
      <c r="J39" s="60">
        <f>SUM(J9:J38)</f>
        <v>0</v>
      </c>
      <c r="K39" s="61">
        <f>SUM(K9:K38)</f>
        <v>0</v>
      </c>
      <c r="L39" s="122">
        <f>L38</f>
        <v>0</v>
      </c>
      <c r="M39" s="182"/>
      <c r="N39" s="176"/>
      <c r="O39" s="63">
        <f>SUM(O9:O38)</f>
        <v>0</v>
      </c>
      <c r="P39" s="63">
        <f t="shared" ref="P39" si="15">SUM(P9:P38)</f>
        <v>0</v>
      </c>
      <c r="Q39" s="77">
        <f t="shared" ref="Q39:W39" si="16">SUM(Q9:Q38)</f>
        <v>0</v>
      </c>
      <c r="R39" s="78">
        <f t="shared" si="16"/>
        <v>0</v>
      </c>
      <c r="S39" s="79">
        <f t="shared" si="16"/>
        <v>0</v>
      </c>
      <c r="T39" s="79">
        <f t="shared" si="16"/>
        <v>0</v>
      </c>
      <c r="U39" s="78">
        <f t="shared" si="16"/>
        <v>0</v>
      </c>
      <c r="V39" s="79">
        <f t="shared" si="16"/>
        <v>0</v>
      </c>
      <c r="W39" s="79">
        <f t="shared" si="16"/>
        <v>0</v>
      </c>
      <c r="X39" s="183"/>
      <c r="Y39" s="175"/>
      <c r="Z39" s="134">
        <f t="shared" ref="Z39" si="17">SUM(Z9:Z38)</f>
        <v>0</v>
      </c>
      <c r="AA39" s="134">
        <f>SUM(AA9:AA38)</f>
        <v>0</v>
      </c>
      <c r="AB39" s="134">
        <f>SUM(AB9:AB38)</f>
        <v>0</v>
      </c>
    </row>
    <row r="40" spans="1:28" ht="17.649999999999999" customHeight="1" x14ac:dyDescent="0.15">
      <c r="A40" s="184"/>
      <c r="B40" s="184"/>
      <c r="C40" s="185"/>
      <c r="D40" s="186" t="s">
        <v>55</v>
      </c>
      <c r="E40" s="185"/>
      <c r="F40" s="187"/>
      <c r="G40" s="261">
        <f>COUNTIFS(G9:G38,"&gt;100")</f>
        <v>0</v>
      </c>
      <c r="H40" s="188"/>
      <c r="I40" s="188"/>
      <c r="J40" s="189"/>
      <c r="K40" s="187"/>
      <c r="L40" s="190"/>
      <c r="M40" s="185"/>
      <c r="N40" s="184"/>
      <c r="O40" s="184"/>
      <c r="P40" s="184"/>
      <c r="Q40" s="81">
        <f>P39+Q39</f>
        <v>0</v>
      </c>
      <c r="R40" s="191"/>
      <c r="S40" s="191"/>
      <c r="T40" s="79">
        <f>S39+T39</f>
        <v>0</v>
      </c>
      <c r="U40" s="192"/>
      <c r="V40" s="192"/>
      <c r="W40" s="79">
        <f>V39+W39</f>
        <v>0</v>
      </c>
      <c r="X40" s="191"/>
      <c r="Y40" s="193"/>
    </row>
    <row r="41" spans="1:28" ht="20.25" customHeight="1" x14ac:dyDescent="0.15">
      <c r="A41" s="194"/>
      <c r="B41" s="194"/>
      <c r="C41" s="2"/>
      <c r="D41" s="2"/>
      <c r="E41" s="2"/>
      <c r="F41" s="195"/>
      <c r="G41" s="195"/>
      <c r="H41" s="195"/>
      <c r="I41" s="195"/>
      <c r="J41" s="196" t="s">
        <v>32</v>
      </c>
      <c r="K41" s="181" t="s">
        <v>33</v>
      </c>
      <c r="L41" s="195"/>
      <c r="M41" s="194"/>
      <c r="N41" s="327" t="s">
        <v>34</v>
      </c>
      <c r="O41" s="327"/>
      <c r="P41" s="328"/>
      <c r="Q41" s="60">
        <f>Q5+O39-Q40</f>
        <v>0</v>
      </c>
      <c r="R41" s="197"/>
      <c r="S41" s="198"/>
      <c r="T41" s="86">
        <f>R5+R39-T40</f>
        <v>0</v>
      </c>
      <c r="U41" s="198"/>
      <c r="V41" s="198"/>
      <c r="W41" s="86">
        <f>S5+U39-W40</f>
        <v>0</v>
      </c>
      <c r="X41" s="192"/>
      <c r="Y41" s="193"/>
    </row>
    <row r="42" spans="1:28" ht="17.649999999999999" customHeight="1" x14ac:dyDescent="0.15">
      <c r="A42" s="194"/>
      <c r="B42" s="194"/>
      <c r="C42" s="2"/>
      <c r="D42" s="2" t="s">
        <v>41</v>
      </c>
      <c r="E42" s="2"/>
      <c r="F42" s="195"/>
      <c r="G42" s="195"/>
      <c r="H42" s="195"/>
      <c r="I42" s="199" t="s">
        <v>30</v>
      </c>
      <c r="J42" s="32">
        <f>SUMIF($M$9:$M$38,I42,$J$9:$J$38)</f>
        <v>0</v>
      </c>
      <c r="K42" s="61">
        <f>SUMIF($M$9:$M$38,I42,$K$9:$K$38)</f>
        <v>0</v>
      </c>
      <c r="L42" s="195"/>
      <c r="M42" s="2"/>
      <c r="N42" s="194"/>
      <c r="O42" s="194"/>
      <c r="P42" s="194"/>
      <c r="Q42" s="7" t="s">
        <v>4</v>
      </c>
      <c r="R42" s="197"/>
      <c r="S42" s="200"/>
      <c r="T42" s="172" t="s">
        <v>5</v>
      </c>
      <c r="U42" s="200"/>
      <c r="V42" s="200"/>
      <c r="W42" s="172" t="s">
        <v>6</v>
      </c>
      <c r="X42" s="192"/>
      <c r="Y42" s="193"/>
    </row>
    <row r="43" spans="1:28" ht="17.649999999999999" customHeight="1" x14ac:dyDescent="0.15">
      <c r="A43" s="201" t="s">
        <v>84</v>
      </c>
      <c r="B43" s="202"/>
      <c r="C43" s="203"/>
      <c r="D43" s="203"/>
      <c r="E43" s="203"/>
      <c r="F43" s="204"/>
      <c r="G43" s="204"/>
      <c r="H43" s="205"/>
      <c r="I43" s="9" t="s">
        <v>35</v>
      </c>
      <c r="J43" s="68">
        <f>SUM('4:3'!J42)</f>
        <v>0</v>
      </c>
      <c r="K43" s="61">
        <f>SUM('4:3'!K42)</f>
        <v>0</v>
      </c>
      <c r="L43" s="10"/>
      <c r="M43" s="194"/>
      <c r="N43" s="327" t="s">
        <v>36</v>
      </c>
      <c r="O43" s="327"/>
      <c r="P43" s="328"/>
      <c r="Q43" s="32">
        <f>SUM('4:3'!Q40)</f>
        <v>0</v>
      </c>
      <c r="R43" s="197"/>
      <c r="S43" s="206"/>
      <c r="T43" s="68">
        <f>SUM('4:3'!T40)</f>
        <v>0</v>
      </c>
      <c r="U43" s="207"/>
      <c r="V43" s="207"/>
      <c r="W43" s="68">
        <f>SUM('4:3'!W40)</f>
        <v>0</v>
      </c>
      <c r="X43" s="208"/>
      <c r="Y43" s="193"/>
    </row>
    <row r="44" spans="1:28" ht="17.649999999999999" customHeight="1" x14ac:dyDescent="0.15">
      <c r="A44" s="314" t="s">
        <v>83</v>
      </c>
      <c r="B44" s="315"/>
      <c r="C44" s="315"/>
      <c r="D44" s="315"/>
      <c r="E44" s="315"/>
      <c r="F44" s="315"/>
      <c r="G44" s="315"/>
      <c r="H44" s="205"/>
      <c r="I44" s="9"/>
      <c r="J44" s="209"/>
      <c r="K44" s="187"/>
      <c r="L44" s="10"/>
      <c r="M44" s="2"/>
      <c r="N44" s="324" t="s">
        <v>43</v>
      </c>
      <c r="O44" s="324"/>
      <c r="P44" s="325"/>
      <c r="Q44" s="32">
        <f>SUM('4:3'!O39)</f>
        <v>0</v>
      </c>
      <c r="R44" s="210"/>
      <c r="S44" s="211"/>
      <c r="T44" s="32">
        <f>SUM('4:3'!R39)</f>
        <v>0</v>
      </c>
      <c r="U44" s="212"/>
      <c r="V44" s="212"/>
      <c r="W44" s="32">
        <f>SUM('4:3'!U39)</f>
        <v>0</v>
      </c>
      <c r="X44" s="192"/>
    </row>
    <row r="45" spans="1:28" ht="17.649999999999999" customHeight="1" x14ac:dyDescent="0.15">
      <c r="A45" s="313" t="s">
        <v>89</v>
      </c>
      <c r="B45" s="313"/>
      <c r="C45" s="313"/>
      <c r="D45" s="313"/>
      <c r="E45" s="313"/>
      <c r="F45" s="313"/>
      <c r="G45" s="313"/>
      <c r="H45" s="205"/>
      <c r="I45" s="9"/>
      <c r="J45" s="9"/>
      <c r="K45" s="213"/>
      <c r="L45" s="10"/>
      <c r="M45" s="2"/>
      <c r="N45" s="9"/>
      <c r="O45" s="9"/>
      <c r="P45" s="9"/>
      <c r="Q45" s="9"/>
      <c r="R45" s="206"/>
      <c r="S45" s="206"/>
      <c r="T45" s="206"/>
      <c r="U45" s="206"/>
      <c r="V45" s="206"/>
      <c r="W45" s="206"/>
      <c r="X45" s="200"/>
    </row>
    <row r="46" spans="1:28" ht="18" customHeight="1" x14ac:dyDescent="0.15">
      <c r="A46" s="214"/>
      <c r="B46" s="215"/>
      <c r="C46" s="216" t="s">
        <v>44</v>
      </c>
      <c r="D46" s="217"/>
      <c r="E46" s="215" t="s">
        <v>52</v>
      </c>
      <c r="F46" s="215" t="s">
        <v>53</v>
      </c>
      <c r="G46" s="218" t="s">
        <v>54</v>
      </c>
      <c r="H46" s="161"/>
      <c r="I46" s="262" t="s">
        <v>88</v>
      </c>
      <c r="L46" s="220"/>
      <c r="M46" s="161"/>
      <c r="N46" s="151"/>
      <c r="O46" s="151"/>
      <c r="P46" s="151"/>
      <c r="Q46" s="219"/>
      <c r="R46" s="221"/>
      <c r="S46" s="221"/>
      <c r="T46" s="221"/>
      <c r="U46" s="221"/>
      <c r="V46" s="221"/>
      <c r="W46" s="221"/>
      <c r="X46" s="200"/>
    </row>
    <row r="47" spans="1:28" ht="18" customHeight="1" x14ac:dyDescent="0.15">
      <c r="A47" s="222" t="s">
        <v>45</v>
      </c>
      <c r="B47" s="223"/>
      <c r="C47" s="142">
        <f>+'4'!L5</f>
        <v>0</v>
      </c>
      <c r="D47" s="224"/>
      <c r="E47" s="225">
        <f>+'4'!Q5</f>
        <v>0</v>
      </c>
      <c r="F47" s="225">
        <f>+'4'!R5</f>
        <v>0</v>
      </c>
      <c r="G47" s="226">
        <f>+'4'!S5</f>
        <v>0</v>
      </c>
      <c r="H47" s="161"/>
      <c r="I47" s="252" t="s">
        <v>87</v>
      </c>
      <c r="J47" s="253">
        <f>+'4'!G40</f>
        <v>0</v>
      </c>
      <c r="K47" s="253" t="s">
        <v>62</v>
      </c>
      <c r="L47" s="254">
        <f>+'10'!G40</f>
        <v>0</v>
      </c>
      <c r="M47" s="161"/>
      <c r="N47" s="151"/>
      <c r="O47" s="151"/>
      <c r="P47" s="151"/>
      <c r="Q47" s="219"/>
      <c r="R47" s="221"/>
      <c r="S47" s="221"/>
      <c r="T47" s="221"/>
      <c r="U47" s="221"/>
      <c r="V47" s="221"/>
      <c r="W47" s="221"/>
      <c r="X47" s="200"/>
    </row>
    <row r="48" spans="1:28" ht="18" customHeight="1" x14ac:dyDescent="0.15">
      <c r="A48" s="227" t="s">
        <v>46</v>
      </c>
      <c r="B48" s="228"/>
      <c r="C48" s="141">
        <f>SUM('4:3'!D39)</f>
        <v>0</v>
      </c>
      <c r="D48" s="225"/>
      <c r="E48" s="225">
        <f>+Q44</f>
        <v>0</v>
      </c>
      <c r="F48" s="225">
        <f>+T44</f>
        <v>0</v>
      </c>
      <c r="G48" s="226">
        <f>+W44</f>
        <v>0</v>
      </c>
      <c r="H48" s="161"/>
      <c r="I48" s="255" t="s">
        <v>57</v>
      </c>
      <c r="J48" s="219">
        <f>+'5'!G40</f>
        <v>0</v>
      </c>
      <c r="K48" s="219" t="s">
        <v>63</v>
      </c>
      <c r="L48" s="256">
        <f>+'11'!G40</f>
        <v>0</v>
      </c>
      <c r="M48" s="161"/>
      <c r="N48" s="151"/>
      <c r="O48" s="151"/>
      <c r="P48" s="151"/>
      <c r="Q48" s="219"/>
      <c r="R48" s="221"/>
      <c r="S48" s="221"/>
      <c r="T48" s="221"/>
      <c r="U48" s="221"/>
      <c r="V48" s="221"/>
      <c r="W48" s="221"/>
      <c r="X48" s="200"/>
    </row>
    <row r="49" spans="1:28" ht="18" customHeight="1" x14ac:dyDescent="0.15">
      <c r="A49" s="227" t="s">
        <v>47</v>
      </c>
      <c r="B49" s="228"/>
      <c r="C49" s="142">
        <f>+AA39</f>
        <v>0</v>
      </c>
      <c r="D49" s="225"/>
      <c r="E49" s="225">
        <f>+Q43</f>
        <v>0</v>
      </c>
      <c r="F49" s="229">
        <f>+T43</f>
        <v>0</v>
      </c>
      <c r="G49" s="230">
        <f>+W43</f>
        <v>0</v>
      </c>
      <c r="I49" s="255" t="s">
        <v>58</v>
      </c>
      <c r="J49" s="1">
        <f>+'6'!G40</f>
        <v>0</v>
      </c>
      <c r="K49" s="219" t="s">
        <v>64</v>
      </c>
      <c r="L49" s="256">
        <f>+'12'!G40</f>
        <v>0</v>
      </c>
    </row>
    <row r="50" spans="1:28" ht="18" customHeight="1" x14ac:dyDescent="0.15">
      <c r="A50" s="231" t="s">
        <v>48</v>
      </c>
      <c r="B50" s="232"/>
      <c r="C50" s="143">
        <f>+C47+C48-C49</f>
        <v>0</v>
      </c>
      <c r="D50" s="233"/>
      <c r="E50" s="233">
        <f>+E47+E48-E49</f>
        <v>0</v>
      </c>
      <c r="F50" s="233">
        <f t="shared" ref="F50:G50" si="18">+F47+F48-F49</f>
        <v>0</v>
      </c>
      <c r="G50" s="234">
        <f t="shared" si="18"/>
        <v>0</v>
      </c>
      <c r="I50" s="255" t="s">
        <v>59</v>
      </c>
      <c r="J50" s="1">
        <f>+'7'!G40</f>
        <v>0</v>
      </c>
      <c r="K50" s="219" t="s">
        <v>65</v>
      </c>
      <c r="L50" s="256">
        <f>+'1'!G40</f>
        <v>0</v>
      </c>
    </row>
    <row r="51" spans="1:28" ht="18" customHeight="1" thickBot="1" x14ac:dyDescent="0.2">
      <c r="A51" s="235"/>
      <c r="B51" s="236"/>
      <c r="C51" s="237"/>
      <c r="D51" s="237"/>
      <c r="E51" s="237"/>
      <c r="F51" s="237"/>
      <c r="G51" s="237"/>
      <c r="I51" s="255" t="s">
        <v>60</v>
      </c>
      <c r="J51" s="1">
        <f>+'8'!G40</f>
        <v>0</v>
      </c>
      <c r="K51" s="219" t="s">
        <v>66</v>
      </c>
      <c r="L51" s="256">
        <f>+'2'!G40</f>
        <v>0</v>
      </c>
    </row>
    <row r="52" spans="1:28" ht="18" customHeight="1" thickBot="1" x14ac:dyDescent="0.2">
      <c r="A52" s="238" t="s">
        <v>49</v>
      </c>
      <c r="B52" s="239">
        <f>+L39-AB39</f>
        <v>0</v>
      </c>
      <c r="C52" s="144" t="str">
        <f>IF(B52=0,"◎","ERR")</f>
        <v>◎</v>
      </c>
      <c r="D52" s="240"/>
      <c r="E52" s="145" t="str">
        <f>IF(Q41=E50,"◎","ERR")</f>
        <v>◎</v>
      </c>
      <c r="F52" s="144" t="str">
        <f>IF(T41=F50,"◎","ERR")</f>
        <v>◎</v>
      </c>
      <c r="G52" s="146" t="str">
        <f>IF(W41=G50,"◎","ERR")</f>
        <v>◎</v>
      </c>
      <c r="I52" s="255" t="s">
        <v>61</v>
      </c>
      <c r="J52" s="1">
        <f>+'9'!G40</f>
        <v>0</v>
      </c>
      <c r="K52" s="219" t="s">
        <v>67</v>
      </c>
      <c r="L52" s="256">
        <f>+G40</f>
        <v>0</v>
      </c>
      <c r="O52" s="259"/>
      <c r="Q52" s="260"/>
      <c r="R52" s="260"/>
    </row>
    <row r="53" spans="1:28" ht="18" customHeight="1" thickBot="1" x14ac:dyDescent="0.2">
      <c r="A53" s="241" t="s">
        <v>50</v>
      </c>
      <c r="B53" s="242">
        <f>+AB39-C50</f>
        <v>0</v>
      </c>
      <c r="C53" s="144" t="str">
        <f>IF(B53=0,"◎","ERR")</f>
        <v>◎</v>
      </c>
      <c r="D53" s="243"/>
      <c r="E53" s="244"/>
      <c r="F53" s="244"/>
      <c r="G53" s="245"/>
      <c r="I53" s="257" t="s">
        <v>86</v>
      </c>
      <c r="J53" s="258"/>
      <c r="K53" s="258"/>
      <c r="L53" s="251" t="str">
        <f>IF(SUM(I47:L52)&gt;0,"ERR","◎")</f>
        <v>◎</v>
      </c>
      <c r="AB53" s="1"/>
    </row>
    <row r="54" spans="1:28" ht="18" customHeight="1" x14ac:dyDescent="0.15">
      <c r="A54" s="246"/>
      <c r="B54" s="247"/>
      <c r="C54" s="306" t="s">
        <v>51</v>
      </c>
      <c r="D54" s="306"/>
      <c r="E54" s="306"/>
      <c r="F54" s="306"/>
      <c r="G54" s="307"/>
    </row>
  </sheetData>
  <sheetProtection sheet="1" objects="1" scenarios="1"/>
  <customSheetViews>
    <customSheetView guid="{A82FB63C-2A94-42D5-9C7A-4B6A140511F1}">
      <selection activeCell="AF8" sqref="AF8"/>
      <pageMargins left="0.39370078740157483" right="0.39370078740157483" top="0" bottom="0" header="0.51181102362204722" footer="0.51181102362204722"/>
      <printOptions horizontalCentered="1" verticalCentered="1" headings="1"/>
      <pageSetup paperSize="9" scale="64" orientation="landscape" r:id="rId1"/>
      <headerFooter alignWithMargins="0"/>
    </customSheetView>
  </customSheetViews>
  <mergeCells count="31">
    <mergeCell ref="X7:X8"/>
    <mergeCell ref="Y7:Y8"/>
    <mergeCell ref="Z7:Z8"/>
    <mergeCell ref="AA7:AA8"/>
    <mergeCell ref="AB7:AB8"/>
    <mergeCell ref="R3:R4"/>
    <mergeCell ref="S3:S4"/>
    <mergeCell ref="O3:P5"/>
    <mergeCell ref="N44:P44"/>
    <mergeCell ref="U7:W7"/>
    <mergeCell ref="N41:P41"/>
    <mergeCell ref="N43:P43"/>
    <mergeCell ref="N7:N8"/>
    <mergeCell ref="R7:T7"/>
    <mergeCell ref="O7:Q7"/>
    <mergeCell ref="Q3:Q4"/>
    <mergeCell ref="C54:G54"/>
    <mergeCell ref="C3:E3"/>
    <mergeCell ref="I3:M3"/>
    <mergeCell ref="H7:K7"/>
    <mergeCell ref="A7:A8"/>
    <mergeCell ref="B7:B8"/>
    <mergeCell ref="C7:C8"/>
    <mergeCell ref="D7:D8"/>
    <mergeCell ref="E7:E8"/>
    <mergeCell ref="F7:F8"/>
    <mergeCell ref="G7:G8"/>
    <mergeCell ref="L7:L8"/>
    <mergeCell ref="M7:M8"/>
    <mergeCell ref="A45:G45"/>
    <mergeCell ref="A44:G44"/>
  </mergeCells>
  <phoneticPr fontId="22"/>
  <conditionalFormatting sqref="G9 G21:G38">
    <cfRule type="expression" dxfId="3" priority="4" stopIfTrue="1">
      <formula>ISERROR(G9)</formula>
    </cfRule>
  </conditionalFormatting>
  <conditionalFormatting sqref="G10:G11 G18:G20">
    <cfRule type="expression" dxfId="2" priority="3" stopIfTrue="1">
      <formula>ISERROR(G10)</formula>
    </cfRule>
  </conditionalFormatting>
  <conditionalFormatting sqref="G17">
    <cfRule type="expression" dxfId="1" priority="2" stopIfTrue="1">
      <formula>ISERROR(G17)</formula>
    </cfRule>
  </conditionalFormatting>
  <conditionalFormatting sqref="G12:G16">
    <cfRule type="expression" dxfId="0" priority="1" stopIfTrue="1">
      <formula>ISERROR(G12)</formula>
    </cfRule>
  </conditionalFormatting>
  <dataValidations count="1">
    <dataValidation allowBlank="1" showInputMessage="1" showErrorMessage="1" sqref="X7:X48 H46:H48 H9:H38" xr:uid="{00000000-0002-0000-0B00-000000000000}"/>
  </dataValidations>
  <printOptions horizontalCentered="1" verticalCentered="1"/>
  <pageMargins left="0.39370078740157483" right="0.39370078740157483" top="0" bottom="0" header="0.51181102362204722" footer="0.51181102362204722"/>
  <pageSetup paperSize="9" scale="61" orientation="landscape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7"/>
  </sheetPr>
  <dimension ref="A1:V27"/>
  <sheetViews>
    <sheetView tabSelected="1" topLeftCell="C1" zoomScaleNormal="100" workbookViewId="0">
      <selection activeCell="D4" sqref="D4"/>
    </sheetView>
  </sheetViews>
  <sheetFormatPr defaultColWidth="9" defaultRowHeight="13.5" x14ac:dyDescent="0.15"/>
  <cols>
    <col min="1" max="1" width="16.375" style="1" customWidth="1"/>
    <col min="2" max="2" width="10.5" style="1" customWidth="1"/>
    <col min="3" max="3" width="9.875" style="1" customWidth="1"/>
    <col min="4" max="4" width="14.125" style="1" customWidth="1"/>
    <col min="5" max="6" width="2.5" style="1" customWidth="1"/>
    <col min="7" max="19" width="7.875" style="1" customWidth="1"/>
    <col min="20" max="20" width="9.75" style="1" customWidth="1"/>
    <col min="21" max="21" width="2.5" style="1" customWidth="1"/>
    <col min="22" max="22" width="14.75" style="1" customWidth="1"/>
    <col min="23" max="16384" width="9" style="1"/>
  </cols>
  <sheetData>
    <row r="1" spans="1:22" ht="20.25" customHeight="1" thickBot="1" x14ac:dyDescent="0.2">
      <c r="A1" s="112" t="s">
        <v>68</v>
      </c>
      <c r="B1" s="117" t="s">
        <v>2</v>
      </c>
      <c r="C1" s="118">
        <f>'4'!I3</f>
        <v>0</v>
      </c>
      <c r="D1" s="119"/>
      <c r="E1" s="2"/>
      <c r="G1" s="333" t="s">
        <v>71</v>
      </c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</row>
    <row r="2" spans="1:22" ht="12.2" customHeight="1" thickTop="1" x14ac:dyDescent="0.15"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</row>
    <row r="3" spans="1:22" ht="39.75" customHeight="1" x14ac:dyDescent="0.15">
      <c r="A3" s="3" t="s">
        <v>42</v>
      </c>
      <c r="B3" s="3" t="s">
        <v>72</v>
      </c>
      <c r="C3" s="4" t="s">
        <v>73</v>
      </c>
      <c r="D3" s="4" t="s">
        <v>80</v>
      </c>
      <c r="E3" s="3"/>
      <c r="G3" s="250" t="s">
        <v>74</v>
      </c>
      <c r="H3" s="109" t="s">
        <v>56</v>
      </c>
      <c r="I3" s="109" t="s">
        <v>57</v>
      </c>
      <c r="J3" s="109" t="s">
        <v>58</v>
      </c>
      <c r="K3" s="109" t="s">
        <v>59</v>
      </c>
      <c r="L3" s="109" t="s">
        <v>60</v>
      </c>
      <c r="M3" s="109" t="s">
        <v>61</v>
      </c>
      <c r="N3" s="109" t="s">
        <v>62</v>
      </c>
      <c r="O3" s="109" t="s">
        <v>63</v>
      </c>
      <c r="P3" s="109" t="s">
        <v>64</v>
      </c>
      <c r="Q3" s="109" t="s">
        <v>65</v>
      </c>
      <c r="R3" s="109" t="s">
        <v>66</v>
      </c>
      <c r="S3" s="109" t="s">
        <v>67</v>
      </c>
      <c r="T3" s="110" t="s">
        <v>70</v>
      </c>
      <c r="U3" s="110"/>
      <c r="V3" s="140" t="s">
        <v>85</v>
      </c>
    </row>
    <row r="4" spans="1:22" ht="23.1" customHeight="1" x14ac:dyDescent="0.15">
      <c r="A4" s="136"/>
      <c r="B4" s="137"/>
      <c r="C4" s="138"/>
      <c r="D4" s="113">
        <f>SUM(G4:S4)</f>
        <v>0</v>
      </c>
      <c r="E4" s="6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15">
        <f>SUM(H4:S4)</f>
        <v>0</v>
      </c>
      <c r="U4" s="108"/>
      <c r="V4" s="139"/>
    </row>
    <row r="5" spans="1:22" ht="23.1" customHeight="1" x14ac:dyDescent="0.15">
      <c r="A5" s="136"/>
      <c r="B5" s="137"/>
      <c r="C5" s="138"/>
      <c r="D5" s="113">
        <f t="shared" ref="D5:D23" si="0">SUM(G5:S5)</f>
        <v>0</v>
      </c>
      <c r="E5" s="6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15">
        <f t="shared" ref="T5:T23" si="1">SUM(H5:S5)</f>
        <v>0</v>
      </c>
      <c r="U5" s="108"/>
      <c r="V5" s="139"/>
    </row>
    <row r="6" spans="1:22" ht="23.1" customHeight="1" x14ac:dyDescent="0.15">
      <c r="A6" s="136"/>
      <c r="B6" s="137"/>
      <c r="C6" s="138"/>
      <c r="D6" s="113">
        <f t="shared" si="0"/>
        <v>0</v>
      </c>
      <c r="E6" s="6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15">
        <f t="shared" si="1"/>
        <v>0</v>
      </c>
      <c r="U6" s="108"/>
      <c r="V6" s="139"/>
    </row>
    <row r="7" spans="1:22" ht="23.1" customHeight="1" x14ac:dyDescent="0.15">
      <c r="A7" s="136"/>
      <c r="B7" s="137"/>
      <c r="C7" s="138"/>
      <c r="D7" s="113">
        <f t="shared" si="0"/>
        <v>0</v>
      </c>
      <c r="E7" s="6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15">
        <f t="shared" si="1"/>
        <v>0</v>
      </c>
      <c r="U7" s="108"/>
      <c r="V7" s="139"/>
    </row>
    <row r="8" spans="1:22" ht="23.1" customHeight="1" x14ac:dyDescent="0.15">
      <c r="A8" s="136"/>
      <c r="B8" s="137"/>
      <c r="C8" s="138"/>
      <c r="D8" s="113">
        <f t="shared" si="0"/>
        <v>0</v>
      </c>
      <c r="E8" s="6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15">
        <f t="shared" si="1"/>
        <v>0</v>
      </c>
      <c r="U8" s="108"/>
      <c r="V8" s="139"/>
    </row>
    <row r="9" spans="1:22" ht="23.1" customHeight="1" x14ac:dyDescent="0.15">
      <c r="A9" s="136"/>
      <c r="B9" s="137"/>
      <c r="C9" s="138"/>
      <c r="D9" s="113">
        <f t="shared" si="0"/>
        <v>0</v>
      </c>
      <c r="E9" s="6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15">
        <f t="shared" si="1"/>
        <v>0</v>
      </c>
      <c r="U9" s="108"/>
      <c r="V9" s="139"/>
    </row>
    <row r="10" spans="1:22" ht="23.1" customHeight="1" x14ac:dyDescent="0.15">
      <c r="A10" s="136"/>
      <c r="B10" s="137"/>
      <c r="C10" s="138"/>
      <c r="D10" s="113">
        <f t="shared" si="0"/>
        <v>0</v>
      </c>
      <c r="E10" s="6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15">
        <f t="shared" si="1"/>
        <v>0</v>
      </c>
      <c r="U10" s="108"/>
      <c r="V10" s="139"/>
    </row>
    <row r="11" spans="1:22" ht="23.1" customHeight="1" x14ac:dyDescent="0.15">
      <c r="A11" s="136"/>
      <c r="B11" s="137"/>
      <c r="C11" s="138"/>
      <c r="D11" s="113">
        <f t="shared" si="0"/>
        <v>0</v>
      </c>
      <c r="E11" s="6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15">
        <f t="shared" si="1"/>
        <v>0</v>
      </c>
      <c r="U11" s="108"/>
      <c r="V11" s="139"/>
    </row>
    <row r="12" spans="1:22" ht="23.1" customHeight="1" x14ac:dyDescent="0.15">
      <c r="A12" s="136"/>
      <c r="B12" s="137"/>
      <c r="C12" s="138"/>
      <c r="D12" s="113">
        <f t="shared" si="0"/>
        <v>0</v>
      </c>
      <c r="E12" s="6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15">
        <f t="shared" si="1"/>
        <v>0</v>
      </c>
      <c r="U12" s="108"/>
      <c r="V12" s="139"/>
    </row>
    <row r="13" spans="1:22" ht="23.1" customHeight="1" x14ac:dyDescent="0.15">
      <c r="A13" s="136"/>
      <c r="B13" s="137"/>
      <c r="C13" s="138"/>
      <c r="D13" s="113">
        <f t="shared" si="0"/>
        <v>0</v>
      </c>
      <c r="E13" s="6"/>
      <c r="F13" s="108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15">
        <f t="shared" si="1"/>
        <v>0</v>
      </c>
      <c r="U13" s="108"/>
      <c r="V13" s="139"/>
    </row>
    <row r="14" spans="1:22" ht="23.1" customHeight="1" x14ac:dyDescent="0.15">
      <c r="A14" s="136"/>
      <c r="B14" s="137"/>
      <c r="C14" s="138"/>
      <c r="D14" s="113">
        <f t="shared" si="0"/>
        <v>0</v>
      </c>
      <c r="E14" s="6"/>
      <c r="F14" s="111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15">
        <f t="shared" si="1"/>
        <v>0</v>
      </c>
      <c r="U14" s="108"/>
      <c r="V14" s="139"/>
    </row>
    <row r="15" spans="1:22" ht="23.1" customHeight="1" x14ac:dyDescent="0.15">
      <c r="A15" s="136"/>
      <c r="B15" s="137"/>
      <c r="C15" s="138"/>
      <c r="D15" s="113">
        <f t="shared" si="0"/>
        <v>0</v>
      </c>
      <c r="E15" s="6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15">
        <f t="shared" si="1"/>
        <v>0</v>
      </c>
      <c r="V15" s="139"/>
    </row>
    <row r="16" spans="1:22" ht="23.1" customHeight="1" x14ac:dyDescent="0.15">
      <c r="A16" s="136"/>
      <c r="B16" s="137"/>
      <c r="C16" s="138"/>
      <c r="D16" s="113">
        <f t="shared" si="0"/>
        <v>0</v>
      </c>
      <c r="E16" s="6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15">
        <f t="shared" si="1"/>
        <v>0</v>
      </c>
      <c r="V16" s="139"/>
    </row>
    <row r="17" spans="1:22" ht="23.1" customHeight="1" x14ac:dyDescent="0.15">
      <c r="A17" s="136"/>
      <c r="B17" s="137"/>
      <c r="C17" s="138"/>
      <c r="D17" s="113">
        <f t="shared" si="0"/>
        <v>0</v>
      </c>
      <c r="E17" s="6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15">
        <f t="shared" si="1"/>
        <v>0</v>
      </c>
      <c r="V17" s="139"/>
    </row>
    <row r="18" spans="1:22" ht="23.1" customHeight="1" x14ac:dyDescent="0.15">
      <c r="A18" s="136"/>
      <c r="B18" s="137"/>
      <c r="C18" s="138"/>
      <c r="D18" s="113">
        <f t="shared" si="0"/>
        <v>0</v>
      </c>
      <c r="E18" s="6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15">
        <f t="shared" si="1"/>
        <v>0</v>
      </c>
      <c r="V18" s="139"/>
    </row>
    <row r="19" spans="1:22" ht="23.1" customHeight="1" x14ac:dyDescent="0.15">
      <c r="A19" s="136"/>
      <c r="B19" s="137"/>
      <c r="C19" s="138"/>
      <c r="D19" s="113">
        <f t="shared" si="0"/>
        <v>0</v>
      </c>
      <c r="E19" s="6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15">
        <f t="shared" si="1"/>
        <v>0</v>
      </c>
      <c r="V19" s="139"/>
    </row>
    <row r="20" spans="1:22" ht="23.1" customHeight="1" x14ac:dyDescent="0.15">
      <c r="A20" s="136"/>
      <c r="B20" s="137"/>
      <c r="C20" s="138"/>
      <c r="D20" s="113">
        <f t="shared" si="0"/>
        <v>0</v>
      </c>
      <c r="E20" s="6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15">
        <f t="shared" si="1"/>
        <v>0</v>
      </c>
      <c r="V20" s="139"/>
    </row>
    <row r="21" spans="1:22" ht="23.1" customHeight="1" x14ac:dyDescent="0.15">
      <c r="A21" s="136"/>
      <c r="B21" s="137"/>
      <c r="C21" s="138"/>
      <c r="D21" s="113">
        <f t="shared" si="0"/>
        <v>0</v>
      </c>
      <c r="E21" s="6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15">
        <f t="shared" si="1"/>
        <v>0</v>
      </c>
      <c r="V21" s="139"/>
    </row>
    <row r="22" spans="1:22" ht="23.1" customHeight="1" x14ac:dyDescent="0.15">
      <c r="A22" s="136"/>
      <c r="B22" s="137"/>
      <c r="C22" s="138"/>
      <c r="D22" s="113">
        <f t="shared" si="0"/>
        <v>0</v>
      </c>
      <c r="E22" s="6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15">
        <f t="shared" si="1"/>
        <v>0</v>
      </c>
      <c r="V22" s="139"/>
    </row>
    <row r="23" spans="1:22" ht="23.1" customHeight="1" x14ac:dyDescent="0.15">
      <c r="A23" s="136"/>
      <c r="B23" s="137"/>
      <c r="C23" s="138"/>
      <c r="D23" s="113">
        <f t="shared" si="0"/>
        <v>0</v>
      </c>
      <c r="E23" s="6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15">
        <f t="shared" si="1"/>
        <v>0</v>
      </c>
      <c r="V23" s="139"/>
    </row>
    <row r="24" spans="1:22" ht="23.1" customHeight="1" x14ac:dyDescent="0.15">
      <c r="A24" s="7" t="s">
        <v>31</v>
      </c>
      <c r="B24" s="7"/>
      <c r="C24" s="7"/>
      <c r="D24" s="111"/>
      <c r="E24" s="8"/>
      <c r="G24" s="249">
        <f>SUM(G4:G23)</f>
        <v>0</v>
      </c>
      <c r="H24" s="249">
        <f t="shared" ref="H24:T24" si="2">SUM(H4:H23)</f>
        <v>0</v>
      </c>
      <c r="I24" s="249">
        <f t="shared" si="2"/>
        <v>0</v>
      </c>
      <c r="J24" s="249">
        <f t="shared" si="2"/>
        <v>0</v>
      </c>
      <c r="K24" s="249">
        <f t="shared" si="2"/>
        <v>0</v>
      </c>
      <c r="L24" s="249">
        <f t="shared" si="2"/>
        <v>0</v>
      </c>
      <c r="M24" s="249">
        <f t="shared" si="2"/>
        <v>0</v>
      </c>
      <c r="N24" s="249">
        <f t="shared" si="2"/>
        <v>0</v>
      </c>
      <c r="O24" s="249">
        <f t="shared" si="2"/>
        <v>0</v>
      </c>
      <c r="P24" s="249">
        <f t="shared" si="2"/>
        <v>0</v>
      </c>
      <c r="Q24" s="249">
        <f t="shared" si="2"/>
        <v>0</v>
      </c>
      <c r="R24" s="249">
        <f t="shared" si="2"/>
        <v>0</v>
      </c>
      <c r="S24" s="249">
        <f t="shared" si="2"/>
        <v>0</v>
      </c>
      <c r="T24" s="249">
        <f t="shared" si="2"/>
        <v>0</v>
      </c>
    </row>
    <row r="25" spans="1:22" ht="6" customHeight="1" x14ac:dyDescent="0.15">
      <c r="A25" s="125"/>
      <c r="B25" s="125"/>
      <c r="C25" s="125"/>
      <c r="D25" s="126"/>
      <c r="E25" s="2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</row>
    <row r="26" spans="1:22" ht="17.649999999999999" customHeight="1" x14ac:dyDescent="0.15">
      <c r="A26" s="9"/>
      <c r="B26" s="9"/>
      <c r="C26" s="9"/>
      <c r="D26" s="10"/>
      <c r="E26" s="2"/>
      <c r="G26" s="127" t="s">
        <v>77</v>
      </c>
      <c r="H26" s="336" t="s">
        <v>79</v>
      </c>
      <c r="I26" s="336"/>
      <c r="J26" s="336"/>
      <c r="K26" s="336"/>
      <c r="L26" s="336"/>
      <c r="M26" s="336"/>
      <c r="N26" s="336"/>
      <c r="O26" s="336"/>
      <c r="P26" s="336"/>
      <c r="Q26" s="336"/>
      <c r="R26" s="336"/>
      <c r="S26" s="336"/>
      <c r="T26" s="127" t="s">
        <v>78</v>
      </c>
    </row>
    <row r="27" spans="1:22" ht="17.649999999999999" customHeight="1" x14ac:dyDescent="0.15">
      <c r="A27" s="9"/>
      <c r="B27" s="9"/>
      <c r="C27" s="9"/>
      <c r="D27" s="10"/>
      <c r="E27" s="2"/>
      <c r="G27" s="128">
        <f>+G24</f>
        <v>0</v>
      </c>
      <c r="H27" s="334">
        <f>SUM(H24:S24)</f>
        <v>0</v>
      </c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128">
        <f>SUM(G27:S27)</f>
        <v>0</v>
      </c>
    </row>
  </sheetData>
  <protectedRanges>
    <protectedRange sqref="V4:V23" name="範囲3"/>
    <protectedRange sqref="G4:S23" name="範囲2"/>
    <protectedRange sqref="A4:C23" name="範囲1"/>
  </protectedRanges>
  <customSheetViews>
    <customSheetView guid="{A82FB63C-2A94-42D5-9C7A-4B6A140511F1}">
      <selection activeCell="W11" sqref="W11"/>
      <pageMargins left="0.19685039370078741" right="0.19685039370078741" top="0.19685039370078741" bottom="0" header="0.51181102362204722" footer="0.51181102362204722"/>
      <printOptions horizontalCentered="1" verticalCentered="1" headings="1"/>
      <pageSetup paperSize="9" scale="85" orientation="landscape" r:id="rId1"/>
      <headerFooter alignWithMargins="0"/>
    </customSheetView>
  </customSheetViews>
  <mergeCells count="3">
    <mergeCell ref="G1:S2"/>
    <mergeCell ref="H27:S27"/>
    <mergeCell ref="H26:S26"/>
  </mergeCells>
  <phoneticPr fontId="22"/>
  <printOptions horizontalCentered="1" verticalCentered="1"/>
  <pageMargins left="0.19685039370078741" right="0.19685039370078741" top="0.19685039370078741" bottom="0" header="0.51181102362204722" footer="0.51181102362204722"/>
  <pageSetup paperSize="9" scale="85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8"/>
  <sheetViews>
    <sheetView topLeftCell="A15" zoomScaleNormal="100" workbookViewId="0">
      <selection activeCell="R5" sqref="R5"/>
    </sheetView>
  </sheetViews>
  <sheetFormatPr defaultColWidth="9" defaultRowHeight="13.5" x14ac:dyDescent="0.15"/>
  <cols>
    <col min="1" max="1" width="8" style="11" customWidth="1"/>
    <col min="2" max="2" width="7.125" style="11" customWidth="1"/>
    <col min="3" max="3" width="9.25" style="11" customWidth="1"/>
    <col min="4" max="4" width="6.625" style="11" customWidth="1"/>
    <col min="5" max="6" width="6.25" style="11" customWidth="1"/>
    <col min="7" max="8" width="5.25" style="11" customWidth="1"/>
    <col min="9" max="11" width="5.375" style="11" customWidth="1"/>
    <col min="12" max="12" width="7.625" style="11" customWidth="1"/>
    <col min="13" max="13" width="5" style="11" customWidth="1"/>
    <col min="14" max="14" width="7.125" style="11" customWidth="1"/>
    <col min="15" max="17" width="3.625" style="11" customWidth="1"/>
    <col min="18" max="18" width="4.25" style="11" customWidth="1"/>
    <col min="19" max="19" width="3.625" style="11" customWidth="1"/>
    <col min="20" max="23" width="4.25" style="11" customWidth="1"/>
    <col min="24" max="24" width="8.625" style="11" customWidth="1"/>
    <col min="25" max="25" width="7.125" style="11" customWidth="1"/>
    <col min="26" max="28" width="6.625" style="11" customWidth="1"/>
    <col min="29" max="16384" width="9" style="11"/>
  </cols>
  <sheetData>
    <row r="1" spans="1:28" ht="19.899999999999999" customHeight="1" x14ac:dyDescent="0.15">
      <c r="A1" s="12" t="s">
        <v>0</v>
      </c>
      <c r="B1" s="12"/>
      <c r="C1" s="12"/>
      <c r="D1" s="12"/>
      <c r="E1" s="12"/>
      <c r="F1" s="13"/>
      <c r="G1" s="13"/>
      <c r="H1" s="13"/>
      <c r="J1" s="47"/>
      <c r="K1" s="47"/>
      <c r="M1" s="47"/>
      <c r="N1" s="47"/>
      <c r="O1" s="47"/>
      <c r="P1" s="47"/>
      <c r="Q1" s="13"/>
    </row>
    <row r="2" spans="1:28" ht="9" customHeight="1" x14ac:dyDescent="0.15">
      <c r="A2" s="14"/>
      <c r="B2" s="14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28" ht="19.899999999999999" customHeight="1" x14ac:dyDescent="0.15">
      <c r="A3" s="15" t="s">
        <v>1</v>
      </c>
      <c r="B3" s="16"/>
      <c r="C3" s="290">
        <f>+'4'!$C$3:$E$3</f>
        <v>0</v>
      </c>
      <c r="D3" s="291"/>
      <c r="E3" s="291"/>
      <c r="F3" s="17"/>
      <c r="G3" s="18" t="s">
        <v>2</v>
      </c>
      <c r="H3" s="14"/>
      <c r="I3" s="292">
        <f>'4'!I3</f>
        <v>0</v>
      </c>
      <c r="J3" s="292"/>
      <c r="K3" s="292"/>
      <c r="L3" s="292"/>
      <c r="M3" s="292"/>
      <c r="N3" s="293"/>
      <c r="O3" s="296" t="s">
        <v>37</v>
      </c>
      <c r="P3" s="297"/>
      <c r="Q3" s="277" t="s">
        <v>4</v>
      </c>
      <c r="R3" s="277" t="s">
        <v>5</v>
      </c>
      <c r="S3" s="277" t="s">
        <v>6</v>
      </c>
      <c r="T3" s="46"/>
      <c r="U3" s="46"/>
      <c r="V3" s="46"/>
      <c r="W3" s="46"/>
    </row>
    <row r="4" spans="1:28" ht="9" customHeight="1" x14ac:dyDescent="0.15">
      <c r="A4" s="19"/>
      <c r="B4" s="19"/>
      <c r="C4" s="19"/>
      <c r="D4" s="19"/>
      <c r="E4" s="19"/>
      <c r="F4" s="13"/>
      <c r="G4" s="13"/>
      <c r="H4" s="14"/>
      <c r="I4" s="14"/>
      <c r="J4" s="14"/>
      <c r="K4" s="14"/>
      <c r="L4" s="14"/>
      <c r="M4" s="13"/>
      <c r="N4" s="293"/>
      <c r="O4" s="298"/>
      <c r="P4" s="299"/>
      <c r="Q4" s="278"/>
      <c r="R4" s="278"/>
      <c r="S4" s="278"/>
      <c r="T4" s="46"/>
      <c r="U4" s="46"/>
      <c r="V4" s="46"/>
      <c r="W4" s="46"/>
    </row>
    <row r="5" spans="1:28" ht="20.25" customHeight="1" x14ac:dyDescent="0.15">
      <c r="A5" s="48" t="str">
        <f>'4'!A5</f>
        <v>令和　年4月1日～令和　年3月31日</v>
      </c>
      <c r="B5" s="20"/>
      <c r="C5" s="20"/>
      <c r="D5" s="20"/>
      <c r="E5" s="20"/>
      <c r="F5" s="20"/>
      <c r="G5" s="21"/>
      <c r="H5" s="22" t="s">
        <v>38</v>
      </c>
      <c r="I5" s="50"/>
      <c r="J5" s="51"/>
      <c r="K5" s="52"/>
      <c r="L5" s="53">
        <f>SUM('4'!$L$39)</f>
        <v>0</v>
      </c>
      <c r="M5" s="17"/>
      <c r="N5" s="293"/>
      <c r="O5" s="300"/>
      <c r="P5" s="301"/>
      <c r="Q5" s="68">
        <f>'4'!Q41</f>
        <v>0</v>
      </c>
      <c r="R5" s="73">
        <f>'4'!T41</f>
        <v>0</v>
      </c>
      <c r="S5" s="73">
        <f>'4'!W41</f>
        <v>0</v>
      </c>
      <c r="T5" s="97"/>
      <c r="U5" s="97"/>
      <c r="V5" s="97"/>
      <c r="W5" s="97"/>
    </row>
    <row r="6" spans="1:28" ht="15.4" customHeight="1" x14ac:dyDescent="0.15">
      <c r="A6" s="13"/>
      <c r="B6" s="13"/>
      <c r="C6" s="13"/>
      <c r="D6" s="13"/>
      <c r="E6" s="13"/>
      <c r="F6" s="13"/>
      <c r="G6" s="13"/>
      <c r="H6" s="19"/>
      <c r="I6" s="19"/>
      <c r="J6" s="19"/>
      <c r="K6" s="19"/>
      <c r="L6" s="19"/>
      <c r="M6" s="13"/>
      <c r="N6" s="54"/>
      <c r="O6" s="54"/>
      <c r="P6" s="54"/>
      <c r="Q6" s="13"/>
    </row>
    <row r="7" spans="1:28" ht="25.5" customHeight="1" x14ac:dyDescent="0.15">
      <c r="A7" s="274" t="s">
        <v>8</v>
      </c>
      <c r="B7" s="281" t="s">
        <v>75</v>
      </c>
      <c r="C7" s="274" t="s">
        <v>9</v>
      </c>
      <c r="D7" s="282" t="s">
        <v>10</v>
      </c>
      <c r="E7" s="282" t="s">
        <v>11</v>
      </c>
      <c r="F7" s="274" t="s">
        <v>12</v>
      </c>
      <c r="G7" s="274" t="s">
        <v>13</v>
      </c>
      <c r="H7" s="274" t="s">
        <v>14</v>
      </c>
      <c r="I7" s="274"/>
      <c r="J7" s="274"/>
      <c r="K7" s="274"/>
      <c r="L7" s="274" t="s">
        <v>15</v>
      </c>
      <c r="M7" s="282" t="s">
        <v>16</v>
      </c>
      <c r="N7" s="284" t="s">
        <v>17</v>
      </c>
      <c r="O7" s="275" t="s">
        <v>18</v>
      </c>
      <c r="P7" s="275"/>
      <c r="Q7" s="275"/>
      <c r="R7" s="276" t="s">
        <v>19</v>
      </c>
      <c r="S7" s="276"/>
      <c r="T7" s="276"/>
      <c r="U7" s="276" t="s">
        <v>20</v>
      </c>
      <c r="V7" s="276"/>
      <c r="W7" s="276"/>
      <c r="X7" s="294" t="s">
        <v>21</v>
      </c>
      <c r="Y7" s="281" t="s">
        <v>75</v>
      </c>
      <c r="Z7" s="281" t="s">
        <v>22</v>
      </c>
      <c r="AB7" s="129" t="s">
        <v>81</v>
      </c>
    </row>
    <row r="8" spans="1:28" ht="24" customHeight="1" x14ac:dyDescent="0.15">
      <c r="A8" s="274"/>
      <c r="B8" s="281"/>
      <c r="C8" s="274"/>
      <c r="D8" s="283"/>
      <c r="E8" s="283"/>
      <c r="F8" s="274"/>
      <c r="G8" s="274"/>
      <c r="H8" s="23" t="s">
        <v>23</v>
      </c>
      <c r="I8" s="24" t="s">
        <v>24</v>
      </c>
      <c r="J8" s="24" t="s">
        <v>25</v>
      </c>
      <c r="K8" s="23" t="s">
        <v>26</v>
      </c>
      <c r="L8" s="274"/>
      <c r="M8" s="283"/>
      <c r="N8" s="284"/>
      <c r="O8" s="55" t="s">
        <v>27</v>
      </c>
      <c r="P8" s="55" t="s">
        <v>28</v>
      </c>
      <c r="Q8" s="55" t="s">
        <v>29</v>
      </c>
      <c r="R8" s="75" t="s">
        <v>27</v>
      </c>
      <c r="S8" s="75" t="s">
        <v>28</v>
      </c>
      <c r="T8" s="75" t="s">
        <v>29</v>
      </c>
      <c r="U8" s="75" t="s">
        <v>27</v>
      </c>
      <c r="V8" s="75" t="s">
        <v>28</v>
      </c>
      <c r="W8" s="75" t="s">
        <v>29</v>
      </c>
      <c r="X8" s="295"/>
      <c r="Y8" s="281"/>
      <c r="Z8" s="281"/>
      <c r="AB8" s="130" t="s">
        <v>82</v>
      </c>
    </row>
    <row r="9" spans="1:28" ht="17.649999999999999" customHeight="1" x14ac:dyDescent="0.15">
      <c r="A9" s="269">
        <v>44317</v>
      </c>
      <c r="B9" s="5"/>
      <c r="C9" s="29"/>
      <c r="D9" s="27"/>
      <c r="E9" s="28"/>
      <c r="F9" s="29"/>
      <c r="G9" s="30" t="e">
        <f>$K9/$E9*100</f>
        <v>#DIV/0!</v>
      </c>
      <c r="H9" s="31"/>
      <c r="I9" s="27"/>
      <c r="J9" s="105"/>
      <c r="K9" s="56">
        <f t="shared" ref="K9:K14" si="0">I9*J9</f>
        <v>0</v>
      </c>
      <c r="L9" s="57">
        <f>L5+D9-E9</f>
        <v>0</v>
      </c>
      <c r="M9" s="29"/>
      <c r="N9" s="58"/>
      <c r="O9" s="59"/>
      <c r="P9" s="59"/>
      <c r="Q9" s="27"/>
      <c r="R9" s="76"/>
      <c r="S9" s="105"/>
      <c r="T9" s="27"/>
      <c r="U9" s="27"/>
      <c r="V9" s="27"/>
      <c r="W9" s="27"/>
      <c r="X9" s="55"/>
      <c r="Y9" s="177">
        <f>+ロット別収量!$B4</f>
        <v>0</v>
      </c>
      <c r="Z9" s="92">
        <f t="shared" ref="Z9:Z33" si="1">SUMIF($B$9:$B$38,Y9,$E$9:$E$38)</f>
        <v>0</v>
      </c>
      <c r="AA9" s="153"/>
      <c r="AB9" s="248">
        <f>+'3'!$AB9</f>
        <v>0</v>
      </c>
    </row>
    <row r="10" spans="1:28" ht="17.649999999999999" customHeight="1" x14ac:dyDescent="0.15">
      <c r="A10" s="25"/>
      <c r="B10" s="5"/>
      <c r="C10" s="29"/>
      <c r="D10" s="27"/>
      <c r="E10" s="28"/>
      <c r="F10" s="29"/>
      <c r="G10" s="30" t="e">
        <f>$K10/$E10*100</f>
        <v>#DIV/0!</v>
      </c>
      <c r="H10" s="31"/>
      <c r="I10" s="27"/>
      <c r="J10" s="105"/>
      <c r="K10" s="56">
        <f t="shared" si="0"/>
        <v>0</v>
      </c>
      <c r="L10" s="57">
        <f>L9+D10-E10</f>
        <v>0</v>
      </c>
      <c r="M10" s="29"/>
      <c r="N10" s="58"/>
      <c r="O10" s="59"/>
      <c r="P10" s="59"/>
      <c r="Q10" s="27"/>
      <c r="R10" s="76"/>
      <c r="S10" s="105"/>
      <c r="T10" s="27"/>
      <c r="U10" s="27"/>
      <c r="V10" s="27"/>
      <c r="W10" s="27"/>
      <c r="X10" s="55"/>
      <c r="Y10" s="177">
        <f>+ロット別収量!$B5</f>
        <v>0</v>
      </c>
      <c r="Z10" s="92">
        <f t="shared" si="1"/>
        <v>0</v>
      </c>
      <c r="AA10" s="153"/>
      <c r="AB10" s="248">
        <f>+'3'!$AB10</f>
        <v>0</v>
      </c>
    </row>
    <row r="11" spans="1:28" ht="17.649999999999999" customHeight="1" x14ac:dyDescent="0.15">
      <c r="A11" s="25"/>
      <c r="B11" s="5"/>
      <c r="C11" s="29"/>
      <c r="D11" s="27"/>
      <c r="E11" s="28"/>
      <c r="F11" s="29"/>
      <c r="G11" s="30" t="e">
        <f t="shared" ref="G11:G14" si="2">$K11/$E11*100</f>
        <v>#DIV/0!</v>
      </c>
      <c r="H11" s="31"/>
      <c r="I11" s="27"/>
      <c r="J11" s="105"/>
      <c r="K11" s="56">
        <f t="shared" si="0"/>
        <v>0</v>
      </c>
      <c r="L11" s="57">
        <f t="shared" ref="L11:L23" si="3">L10+D11-E11</f>
        <v>0</v>
      </c>
      <c r="M11" s="29"/>
      <c r="N11" s="58"/>
      <c r="O11" s="59"/>
      <c r="P11" s="59"/>
      <c r="Q11" s="27"/>
      <c r="R11" s="76"/>
      <c r="S11" s="105"/>
      <c r="T11" s="27"/>
      <c r="U11" s="27"/>
      <c r="V11" s="27"/>
      <c r="W11" s="27"/>
      <c r="X11" s="55"/>
      <c r="Y11" s="177">
        <f>+ロット別収量!$B6</f>
        <v>0</v>
      </c>
      <c r="Z11" s="92">
        <f t="shared" si="1"/>
        <v>0</v>
      </c>
      <c r="AA11" s="153"/>
      <c r="AB11" s="248">
        <f>+'3'!$AB11</f>
        <v>0</v>
      </c>
    </row>
    <row r="12" spans="1:28" ht="17.649999999999999" customHeight="1" x14ac:dyDescent="0.15">
      <c r="A12" s="25"/>
      <c r="B12" s="5"/>
      <c r="C12" s="29"/>
      <c r="D12" s="27"/>
      <c r="E12" s="28"/>
      <c r="F12" s="29"/>
      <c r="G12" s="30" t="e">
        <f t="shared" si="2"/>
        <v>#DIV/0!</v>
      </c>
      <c r="H12" s="31"/>
      <c r="I12" s="27"/>
      <c r="J12" s="105"/>
      <c r="K12" s="56">
        <f t="shared" si="0"/>
        <v>0</v>
      </c>
      <c r="L12" s="57">
        <f t="shared" si="3"/>
        <v>0</v>
      </c>
      <c r="M12" s="29"/>
      <c r="N12" s="58"/>
      <c r="O12" s="59"/>
      <c r="P12" s="59"/>
      <c r="Q12" s="27"/>
      <c r="R12" s="76"/>
      <c r="S12" s="105"/>
      <c r="T12" s="27"/>
      <c r="U12" s="27"/>
      <c r="V12" s="27"/>
      <c r="W12" s="27"/>
      <c r="X12" s="55"/>
      <c r="Y12" s="177">
        <f>+ロット別収量!$B7</f>
        <v>0</v>
      </c>
      <c r="Z12" s="92">
        <f t="shared" si="1"/>
        <v>0</v>
      </c>
      <c r="AA12" s="153"/>
      <c r="AB12" s="248">
        <f>+'3'!$AB12</f>
        <v>0</v>
      </c>
    </row>
    <row r="13" spans="1:28" ht="17.649999999999999" customHeight="1" x14ac:dyDescent="0.15">
      <c r="A13" s="25"/>
      <c r="B13" s="5"/>
      <c r="C13" s="29"/>
      <c r="D13" s="27"/>
      <c r="E13" s="28"/>
      <c r="F13" s="29"/>
      <c r="G13" s="30" t="e">
        <f t="shared" si="2"/>
        <v>#DIV/0!</v>
      </c>
      <c r="H13" s="31"/>
      <c r="I13" s="27"/>
      <c r="J13" s="105"/>
      <c r="K13" s="56">
        <f t="shared" si="0"/>
        <v>0</v>
      </c>
      <c r="L13" s="57">
        <f t="shared" si="3"/>
        <v>0</v>
      </c>
      <c r="M13" s="29"/>
      <c r="N13" s="58"/>
      <c r="O13" s="59"/>
      <c r="P13" s="59"/>
      <c r="Q13" s="27"/>
      <c r="R13" s="76"/>
      <c r="S13" s="105"/>
      <c r="T13" s="27"/>
      <c r="U13" s="27"/>
      <c r="V13" s="27"/>
      <c r="W13" s="27"/>
      <c r="X13" s="55"/>
      <c r="Y13" s="177">
        <f>+ロット別収量!$B8</f>
        <v>0</v>
      </c>
      <c r="Z13" s="92">
        <f t="shared" si="1"/>
        <v>0</v>
      </c>
      <c r="AA13" s="153"/>
      <c r="AB13" s="248">
        <f>+'3'!$AB13</f>
        <v>0</v>
      </c>
    </row>
    <row r="14" spans="1:28" ht="17.649999999999999" customHeight="1" x14ac:dyDescent="0.15">
      <c r="A14" s="25"/>
      <c r="B14" s="5"/>
      <c r="C14" s="29"/>
      <c r="D14" s="27"/>
      <c r="E14" s="28"/>
      <c r="F14" s="29"/>
      <c r="G14" s="30" t="e">
        <f t="shared" si="2"/>
        <v>#DIV/0!</v>
      </c>
      <c r="H14" s="31"/>
      <c r="I14" s="27"/>
      <c r="J14" s="105"/>
      <c r="K14" s="56">
        <f t="shared" si="0"/>
        <v>0</v>
      </c>
      <c r="L14" s="57">
        <f t="shared" si="3"/>
        <v>0</v>
      </c>
      <c r="M14" s="29"/>
      <c r="N14" s="58"/>
      <c r="O14" s="59"/>
      <c r="P14" s="59"/>
      <c r="Q14" s="27"/>
      <c r="R14" s="76"/>
      <c r="S14" s="105"/>
      <c r="T14" s="27"/>
      <c r="U14" s="27"/>
      <c r="V14" s="27"/>
      <c r="W14" s="27"/>
      <c r="X14" s="55"/>
      <c r="Y14" s="177">
        <f>+ロット別収量!$B9</f>
        <v>0</v>
      </c>
      <c r="Z14" s="92">
        <f t="shared" si="1"/>
        <v>0</v>
      </c>
      <c r="AA14" s="153"/>
      <c r="AB14" s="248">
        <f>+'3'!$AB14</f>
        <v>0</v>
      </c>
    </row>
    <row r="15" spans="1:28" ht="17.649999999999999" customHeight="1" x14ac:dyDescent="0.15">
      <c r="A15" s="25"/>
      <c r="B15" s="5"/>
      <c r="C15" s="29"/>
      <c r="D15" s="27"/>
      <c r="E15" s="28"/>
      <c r="F15" s="29"/>
      <c r="G15" s="30" t="e">
        <f t="shared" ref="G15:G38" si="4">$K15/$E15*100</f>
        <v>#DIV/0!</v>
      </c>
      <c r="H15" s="31"/>
      <c r="I15" s="27"/>
      <c r="J15" s="27"/>
      <c r="K15" s="56">
        <f t="shared" ref="K15:K19" si="5">I15*J15</f>
        <v>0</v>
      </c>
      <c r="L15" s="57">
        <f t="shared" si="3"/>
        <v>0</v>
      </c>
      <c r="M15" s="29"/>
      <c r="N15" s="58"/>
      <c r="O15" s="59"/>
      <c r="P15" s="59"/>
      <c r="Q15" s="27"/>
      <c r="R15" s="76"/>
      <c r="S15" s="27"/>
      <c r="T15" s="27"/>
      <c r="U15" s="27"/>
      <c r="V15" s="27"/>
      <c r="W15" s="27"/>
      <c r="X15" s="55"/>
      <c r="Y15" s="177">
        <f>+ロット別収量!$B10</f>
        <v>0</v>
      </c>
      <c r="Z15" s="92">
        <f t="shared" si="1"/>
        <v>0</v>
      </c>
      <c r="AA15" s="153"/>
      <c r="AB15" s="248">
        <f>+'3'!$AB15</f>
        <v>0</v>
      </c>
    </row>
    <row r="16" spans="1:28" ht="17.649999999999999" customHeight="1" x14ac:dyDescent="0.15">
      <c r="A16" s="25"/>
      <c r="B16" s="5"/>
      <c r="C16" s="29"/>
      <c r="D16" s="27"/>
      <c r="E16" s="28"/>
      <c r="F16" s="29"/>
      <c r="G16" s="30" t="e">
        <f t="shared" si="4"/>
        <v>#DIV/0!</v>
      </c>
      <c r="H16" s="31"/>
      <c r="I16" s="27"/>
      <c r="J16" s="27"/>
      <c r="K16" s="56">
        <f t="shared" si="5"/>
        <v>0</v>
      </c>
      <c r="L16" s="57">
        <f t="shared" si="3"/>
        <v>0</v>
      </c>
      <c r="M16" s="29"/>
      <c r="N16" s="58"/>
      <c r="O16" s="59"/>
      <c r="P16" s="59"/>
      <c r="Q16" s="27"/>
      <c r="R16" s="76"/>
      <c r="S16" s="27"/>
      <c r="T16" s="27"/>
      <c r="U16" s="27"/>
      <c r="V16" s="27"/>
      <c r="W16" s="27"/>
      <c r="X16" s="55"/>
      <c r="Y16" s="177">
        <f>+ロット別収量!$B11</f>
        <v>0</v>
      </c>
      <c r="Z16" s="92">
        <f t="shared" si="1"/>
        <v>0</v>
      </c>
      <c r="AA16" s="153"/>
      <c r="AB16" s="248">
        <f>+'3'!$AB16</f>
        <v>0</v>
      </c>
    </row>
    <row r="17" spans="1:28" ht="17.649999999999999" customHeight="1" x14ac:dyDescent="0.15">
      <c r="A17" s="25"/>
      <c r="B17" s="5"/>
      <c r="C17" s="29"/>
      <c r="D17" s="27"/>
      <c r="E17" s="28"/>
      <c r="F17" s="29"/>
      <c r="G17" s="30" t="e">
        <f t="shared" si="4"/>
        <v>#DIV/0!</v>
      </c>
      <c r="H17" s="31"/>
      <c r="I17" s="27"/>
      <c r="J17" s="27"/>
      <c r="K17" s="56">
        <f t="shared" si="5"/>
        <v>0</v>
      </c>
      <c r="L17" s="57">
        <f t="shared" si="3"/>
        <v>0</v>
      </c>
      <c r="M17" s="29"/>
      <c r="N17" s="58"/>
      <c r="O17" s="59"/>
      <c r="P17" s="59"/>
      <c r="Q17" s="27"/>
      <c r="R17" s="76"/>
      <c r="S17" s="27"/>
      <c r="T17" s="27"/>
      <c r="U17" s="27"/>
      <c r="V17" s="27"/>
      <c r="W17" s="27"/>
      <c r="X17" s="55"/>
      <c r="Y17" s="177">
        <f>+ロット別収量!$B12</f>
        <v>0</v>
      </c>
      <c r="Z17" s="92">
        <f t="shared" si="1"/>
        <v>0</v>
      </c>
      <c r="AA17" s="153"/>
      <c r="AB17" s="248">
        <f>+'3'!$AB17</f>
        <v>0</v>
      </c>
    </row>
    <row r="18" spans="1:28" ht="17.649999999999999" customHeight="1" x14ac:dyDescent="0.15">
      <c r="A18" s="25"/>
      <c r="B18" s="5"/>
      <c r="C18" s="29"/>
      <c r="D18" s="27"/>
      <c r="E18" s="28"/>
      <c r="F18" s="29"/>
      <c r="G18" s="30" t="e">
        <f t="shared" si="4"/>
        <v>#DIV/0!</v>
      </c>
      <c r="H18" s="31"/>
      <c r="I18" s="27"/>
      <c r="J18" s="27"/>
      <c r="K18" s="56">
        <f t="shared" si="5"/>
        <v>0</v>
      </c>
      <c r="L18" s="57">
        <f t="shared" si="3"/>
        <v>0</v>
      </c>
      <c r="M18" s="29"/>
      <c r="N18" s="58"/>
      <c r="O18" s="59"/>
      <c r="P18" s="59"/>
      <c r="Q18" s="27"/>
      <c r="R18" s="76"/>
      <c r="S18" s="27"/>
      <c r="T18" s="27"/>
      <c r="U18" s="27"/>
      <c r="V18" s="27"/>
      <c r="W18" s="27"/>
      <c r="X18" s="55"/>
      <c r="Y18" s="177">
        <f>+ロット別収量!$B13</f>
        <v>0</v>
      </c>
      <c r="Z18" s="92">
        <f t="shared" si="1"/>
        <v>0</v>
      </c>
      <c r="AA18" s="153"/>
      <c r="AB18" s="248">
        <f>+'3'!$AB18</f>
        <v>0</v>
      </c>
    </row>
    <row r="19" spans="1:28" ht="17.649999999999999" customHeight="1" x14ac:dyDescent="0.15">
      <c r="A19" s="25"/>
      <c r="B19" s="5"/>
      <c r="C19" s="29"/>
      <c r="D19" s="27"/>
      <c r="E19" s="28"/>
      <c r="F19" s="29"/>
      <c r="G19" s="30" t="e">
        <f t="shared" si="4"/>
        <v>#DIV/0!</v>
      </c>
      <c r="H19" s="31"/>
      <c r="I19" s="27"/>
      <c r="J19" s="27"/>
      <c r="K19" s="56">
        <f t="shared" si="5"/>
        <v>0</v>
      </c>
      <c r="L19" s="57">
        <f t="shared" si="3"/>
        <v>0</v>
      </c>
      <c r="M19" s="29"/>
      <c r="N19" s="58"/>
      <c r="O19" s="59"/>
      <c r="P19" s="59"/>
      <c r="Q19" s="27"/>
      <c r="R19" s="76"/>
      <c r="S19" s="27"/>
      <c r="T19" s="27"/>
      <c r="U19" s="27"/>
      <c r="V19" s="27"/>
      <c r="W19" s="27"/>
      <c r="X19" s="55"/>
      <c r="Y19" s="177">
        <f>+ロット別収量!$B14</f>
        <v>0</v>
      </c>
      <c r="Z19" s="92">
        <f t="shared" si="1"/>
        <v>0</v>
      </c>
      <c r="AA19" s="153"/>
      <c r="AB19" s="248">
        <f>+'3'!$AB19</f>
        <v>0</v>
      </c>
    </row>
    <row r="20" spans="1:28" ht="17.649999999999999" customHeight="1" x14ac:dyDescent="0.15">
      <c r="A20" s="25"/>
      <c r="B20" s="5"/>
      <c r="C20" s="29"/>
      <c r="D20" s="27"/>
      <c r="E20" s="28"/>
      <c r="F20" s="29"/>
      <c r="G20" s="30" t="e">
        <f t="shared" si="4"/>
        <v>#DIV/0!</v>
      </c>
      <c r="H20" s="31"/>
      <c r="I20" s="27"/>
      <c r="J20" s="27"/>
      <c r="K20" s="56">
        <f t="shared" ref="K20" si="6">I20*J20</f>
        <v>0</v>
      </c>
      <c r="L20" s="57">
        <f t="shared" si="3"/>
        <v>0</v>
      </c>
      <c r="M20" s="29"/>
      <c r="N20" s="58"/>
      <c r="O20" s="59"/>
      <c r="P20" s="59"/>
      <c r="Q20" s="27"/>
      <c r="R20" s="76"/>
      <c r="S20" s="27"/>
      <c r="T20" s="27"/>
      <c r="U20" s="27"/>
      <c r="V20" s="27"/>
      <c r="W20" s="27"/>
      <c r="X20" s="55"/>
      <c r="Y20" s="177">
        <f>+ロット別収量!$B15</f>
        <v>0</v>
      </c>
      <c r="Z20" s="92">
        <f t="shared" si="1"/>
        <v>0</v>
      </c>
      <c r="AA20" s="153"/>
      <c r="AB20" s="248">
        <f>+'3'!$AB20</f>
        <v>0</v>
      </c>
    </row>
    <row r="21" spans="1:28" ht="17.649999999999999" customHeight="1" x14ac:dyDescent="0.15">
      <c r="A21" s="25"/>
      <c r="B21" s="5"/>
      <c r="C21" s="29"/>
      <c r="D21" s="27"/>
      <c r="E21" s="28"/>
      <c r="F21" s="29"/>
      <c r="G21" s="30" t="e">
        <f t="shared" si="4"/>
        <v>#DIV/0!</v>
      </c>
      <c r="H21" s="31"/>
      <c r="I21" s="27"/>
      <c r="J21" s="27"/>
      <c r="K21" s="56">
        <f t="shared" ref="K21" si="7">I21*J21</f>
        <v>0</v>
      </c>
      <c r="L21" s="57">
        <f t="shared" si="3"/>
        <v>0</v>
      </c>
      <c r="M21" s="29"/>
      <c r="N21" s="58"/>
      <c r="O21" s="59"/>
      <c r="P21" s="59"/>
      <c r="Q21" s="27"/>
      <c r="R21" s="76"/>
      <c r="S21" s="27"/>
      <c r="T21" s="27"/>
      <c r="U21" s="27"/>
      <c r="V21" s="27"/>
      <c r="W21" s="27"/>
      <c r="X21" s="55"/>
      <c r="Y21" s="177">
        <f>+ロット別収量!$B16</f>
        <v>0</v>
      </c>
      <c r="Z21" s="92">
        <f t="shared" si="1"/>
        <v>0</v>
      </c>
      <c r="AA21" s="153"/>
      <c r="AB21" s="248">
        <f>+'3'!$AB21</f>
        <v>0</v>
      </c>
    </row>
    <row r="22" spans="1:28" ht="17.649999999999999" customHeight="1" x14ac:dyDescent="0.15">
      <c r="A22" s="25"/>
      <c r="B22" s="5"/>
      <c r="C22" s="29"/>
      <c r="D22" s="27"/>
      <c r="E22" s="28"/>
      <c r="F22" s="29"/>
      <c r="G22" s="30" t="e">
        <f t="shared" si="4"/>
        <v>#DIV/0!</v>
      </c>
      <c r="H22" s="31"/>
      <c r="I22" s="27"/>
      <c r="J22" s="27"/>
      <c r="K22" s="56">
        <f t="shared" ref="K22:K38" si="8">I22*J22</f>
        <v>0</v>
      </c>
      <c r="L22" s="57">
        <f t="shared" si="3"/>
        <v>0</v>
      </c>
      <c r="M22" s="29"/>
      <c r="N22" s="58"/>
      <c r="O22" s="59"/>
      <c r="P22" s="59"/>
      <c r="Q22" s="27"/>
      <c r="R22" s="76"/>
      <c r="S22" s="27"/>
      <c r="T22" s="27"/>
      <c r="U22" s="27"/>
      <c r="V22" s="27"/>
      <c r="W22" s="27"/>
      <c r="X22" s="55"/>
      <c r="Y22" s="177">
        <f>+ロット別収量!$B17</f>
        <v>0</v>
      </c>
      <c r="Z22" s="92">
        <f t="shared" si="1"/>
        <v>0</v>
      </c>
      <c r="AA22" s="153"/>
      <c r="AB22" s="248">
        <f>+'3'!$AB22</f>
        <v>0</v>
      </c>
    </row>
    <row r="23" spans="1:28" ht="17.649999999999999" customHeight="1" x14ac:dyDescent="0.15">
      <c r="A23" s="25"/>
      <c r="B23" s="5"/>
      <c r="C23" s="29"/>
      <c r="D23" s="27"/>
      <c r="E23" s="28"/>
      <c r="F23" s="29"/>
      <c r="G23" s="30" t="e">
        <f t="shared" si="4"/>
        <v>#DIV/0!</v>
      </c>
      <c r="H23" s="31"/>
      <c r="I23" s="27"/>
      <c r="J23" s="27"/>
      <c r="K23" s="56">
        <f t="shared" si="8"/>
        <v>0</v>
      </c>
      <c r="L23" s="57">
        <f t="shared" si="3"/>
        <v>0</v>
      </c>
      <c r="M23" s="29"/>
      <c r="N23" s="58"/>
      <c r="O23" s="59"/>
      <c r="P23" s="59"/>
      <c r="Q23" s="27"/>
      <c r="R23" s="76"/>
      <c r="S23" s="27"/>
      <c r="T23" s="27"/>
      <c r="U23" s="27"/>
      <c r="V23" s="27"/>
      <c r="W23" s="27"/>
      <c r="X23" s="55"/>
      <c r="Y23" s="177">
        <f>+ロット別収量!$B18</f>
        <v>0</v>
      </c>
      <c r="Z23" s="92">
        <f t="shared" si="1"/>
        <v>0</v>
      </c>
      <c r="AA23" s="153"/>
      <c r="AB23" s="248">
        <f>+'3'!$AB23</f>
        <v>0</v>
      </c>
    </row>
    <row r="24" spans="1:28" ht="17.649999999999999" customHeight="1" x14ac:dyDescent="0.15">
      <c r="A24" s="25"/>
      <c r="B24" s="5"/>
      <c r="C24" s="29"/>
      <c r="D24" s="27"/>
      <c r="E24" s="28"/>
      <c r="F24" s="29"/>
      <c r="G24" s="30" t="e">
        <f t="shared" si="4"/>
        <v>#DIV/0!</v>
      </c>
      <c r="H24" s="31"/>
      <c r="I24" s="27"/>
      <c r="J24" s="27"/>
      <c r="K24" s="56">
        <f t="shared" si="8"/>
        <v>0</v>
      </c>
      <c r="L24" s="57">
        <f t="shared" ref="L24:L38" si="9">L23+D24-E24</f>
        <v>0</v>
      </c>
      <c r="M24" s="29"/>
      <c r="N24" s="58"/>
      <c r="O24" s="59"/>
      <c r="P24" s="59"/>
      <c r="Q24" s="27"/>
      <c r="R24" s="76"/>
      <c r="S24" s="27"/>
      <c r="T24" s="27"/>
      <c r="U24" s="27"/>
      <c r="V24" s="27"/>
      <c r="W24" s="27"/>
      <c r="X24" s="55"/>
      <c r="Y24" s="177">
        <f>+ロット別収量!$B19</f>
        <v>0</v>
      </c>
      <c r="Z24" s="92">
        <f t="shared" si="1"/>
        <v>0</v>
      </c>
      <c r="AA24" s="153"/>
      <c r="AB24" s="248">
        <f>+'3'!$AB24</f>
        <v>0</v>
      </c>
    </row>
    <row r="25" spans="1:28" ht="17.649999999999999" customHeight="1" x14ac:dyDescent="0.15">
      <c r="A25" s="25"/>
      <c r="B25" s="5"/>
      <c r="C25" s="29"/>
      <c r="D25" s="27"/>
      <c r="E25" s="28"/>
      <c r="F25" s="29"/>
      <c r="G25" s="30" t="e">
        <f t="shared" si="4"/>
        <v>#DIV/0!</v>
      </c>
      <c r="H25" s="31"/>
      <c r="I25" s="27"/>
      <c r="J25" s="27"/>
      <c r="K25" s="56">
        <f t="shared" si="8"/>
        <v>0</v>
      </c>
      <c r="L25" s="57">
        <f t="shared" si="9"/>
        <v>0</v>
      </c>
      <c r="M25" s="29"/>
      <c r="N25" s="58"/>
      <c r="O25" s="59"/>
      <c r="P25" s="59"/>
      <c r="Q25" s="27"/>
      <c r="R25" s="76"/>
      <c r="S25" s="27"/>
      <c r="T25" s="27"/>
      <c r="U25" s="27"/>
      <c r="V25" s="27"/>
      <c r="W25" s="27"/>
      <c r="X25" s="55"/>
      <c r="Y25" s="177">
        <f>+ロット別収量!$B20</f>
        <v>0</v>
      </c>
      <c r="Z25" s="92">
        <f t="shared" si="1"/>
        <v>0</v>
      </c>
      <c r="AA25" s="153"/>
      <c r="AB25" s="248">
        <f>+'3'!$AB25</f>
        <v>0</v>
      </c>
    </row>
    <row r="26" spans="1:28" ht="17.649999999999999" customHeight="1" x14ac:dyDescent="0.15">
      <c r="A26" s="25"/>
      <c r="B26" s="5"/>
      <c r="C26" s="29"/>
      <c r="D26" s="27"/>
      <c r="E26" s="28"/>
      <c r="F26" s="29"/>
      <c r="G26" s="30" t="e">
        <f t="shared" si="4"/>
        <v>#DIV/0!</v>
      </c>
      <c r="H26" s="31"/>
      <c r="I26" s="27"/>
      <c r="J26" s="27"/>
      <c r="K26" s="56">
        <f t="shared" si="8"/>
        <v>0</v>
      </c>
      <c r="L26" s="57">
        <f t="shared" si="9"/>
        <v>0</v>
      </c>
      <c r="M26" s="29"/>
      <c r="N26" s="58"/>
      <c r="O26" s="59"/>
      <c r="P26" s="59"/>
      <c r="Q26" s="27"/>
      <c r="R26" s="76"/>
      <c r="S26" s="27"/>
      <c r="T26" s="27"/>
      <c r="U26" s="27"/>
      <c r="V26" s="27"/>
      <c r="W26" s="27"/>
      <c r="X26" s="55"/>
      <c r="Y26" s="177">
        <f>+ロット別収量!$B21</f>
        <v>0</v>
      </c>
      <c r="Z26" s="92">
        <f t="shared" si="1"/>
        <v>0</v>
      </c>
      <c r="AA26" s="153"/>
      <c r="AB26" s="248">
        <f>+'3'!$AB26</f>
        <v>0</v>
      </c>
    </row>
    <row r="27" spans="1:28" ht="17.649999999999999" customHeight="1" x14ac:dyDescent="0.15">
      <c r="A27" s="25"/>
      <c r="B27" s="5"/>
      <c r="C27" s="29"/>
      <c r="D27" s="27"/>
      <c r="E27" s="28"/>
      <c r="F27" s="29"/>
      <c r="G27" s="30" t="e">
        <f t="shared" si="4"/>
        <v>#DIV/0!</v>
      </c>
      <c r="H27" s="31"/>
      <c r="I27" s="27"/>
      <c r="J27" s="27"/>
      <c r="K27" s="56">
        <f t="shared" si="8"/>
        <v>0</v>
      </c>
      <c r="L27" s="57">
        <f t="shared" si="9"/>
        <v>0</v>
      </c>
      <c r="M27" s="29"/>
      <c r="N27" s="58"/>
      <c r="O27" s="59"/>
      <c r="P27" s="59"/>
      <c r="Q27" s="27"/>
      <c r="R27" s="76"/>
      <c r="S27" s="27"/>
      <c r="T27" s="27"/>
      <c r="U27" s="27"/>
      <c r="V27" s="27"/>
      <c r="W27" s="27"/>
      <c r="X27" s="55"/>
      <c r="Y27" s="177">
        <f>+ロット別収量!$B22</f>
        <v>0</v>
      </c>
      <c r="Z27" s="92">
        <f t="shared" si="1"/>
        <v>0</v>
      </c>
      <c r="AA27" s="153"/>
      <c r="AB27" s="248">
        <f>+'3'!$AB27</f>
        <v>0</v>
      </c>
    </row>
    <row r="28" spans="1:28" ht="17.649999999999999" customHeight="1" x14ac:dyDescent="0.15">
      <c r="A28" s="25"/>
      <c r="B28" s="5"/>
      <c r="C28" s="29"/>
      <c r="D28" s="27"/>
      <c r="E28" s="28"/>
      <c r="F28" s="29"/>
      <c r="G28" s="30" t="e">
        <f t="shared" si="4"/>
        <v>#DIV/0!</v>
      </c>
      <c r="H28" s="31"/>
      <c r="I28" s="27"/>
      <c r="J28" s="27"/>
      <c r="K28" s="56">
        <f t="shared" si="8"/>
        <v>0</v>
      </c>
      <c r="L28" s="57">
        <f t="shared" si="9"/>
        <v>0</v>
      </c>
      <c r="M28" s="29"/>
      <c r="N28" s="58"/>
      <c r="O28" s="59"/>
      <c r="P28" s="59"/>
      <c r="Q28" s="27"/>
      <c r="R28" s="76"/>
      <c r="S28" s="27"/>
      <c r="T28" s="27"/>
      <c r="U28" s="27"/>
      <c r="V28" s="27"/>
      <c r="W28" s="27"/>
      <c r="X28" s="55"/>
      <c r="Y28" s="177">
        <f>+ロット別収量!$B23</f>
        <v>0</v>
      </c>
      <c r="Z28" s="92">
        <f t="shared" si="1"/>
        <v>0</v>
      </c>
      <c r="AA28" s="153"/>
      <c r="AB28" s="248">
        <f>+'3'!$AB28</f>
        <v>0</v>
      </c>
    </row>
    <row r="29" spans="1:28" ht="17.649999999999999" customHeight="1" x14ac:dyDescent="0.15">
      <c r="A29" s="25"/>
      <c r="B29" s="5"/>
      <c r="C29" s="29"/>
      <c r="D29" s="27"/>
      <c r="E29" s="28"/>
      <c r="F29" s="29"/>
      <c r="G29" s="30" t="e">
        <f t="shared" si="4"/>
        <v>#DIV/0!</v>
      </c>
      <c r="H29" s="31"/>
      <c r="I29" s="27"/>
      <c r="J29" s="27"/>
      <c r="K29" s="56">
        <f t="shared" si="8"/>
        <v>0</v>
      </c>
      <c r="L29" s="57">
        <f t="shared" si="9"/>
        <v>0</v>
      </c>
      <c r="M29" s="29"/>
      <c r="N29" s="58"/>
      <c r="O29" s="59"/>
      <c r="P29" s="59"/>
      <c r="Q29" s="27"/>
      <c r="R29" s="76"/>
      <c r="S29" s="27"/>
      <c r="T29" s="27"/>
      <c r="U29" s="27"/>
      <c r="V29" s="27"/>
      <c r="W29" s="27"/>
      <c r="X29" s="55"/>
      <c r="Y29" s="177">
        <f>+ロット別収量!$B24</f>
        <v>0</v>
      </c>
      <c r="Z29" s="92">
        <f t="shared" si="1"/>
        <v>0</v>
      </c>
      <c r="AB29" s="248">
        <f>+'3'!$AB29</f>
        <v>0</v>
      </c>
    </row>
    <row r="30" spans="1:28" ht="17.649999999999999" customHeight="1" x14ac:dyDescent="0.15">
      <c r="A30" s="25"/>
      <c r="B30" s="5"/>
      <c r="C30" s="29"/>
      <c r="D30" s="27"/>
      <c r="E30" s="28"/>
      <c r="F30" s="29"/>
      <c r="G30" s="30" t="e">
        <f t="shared" si="4"/>
        <v>#DIV/0!</v>
      </c>
      <c r="H30" s="98"/>
      <c r="I30" s="27"/>
      <c r="J30" s="27"/>
      <c r="K30" s="32">
        <f t="shared" si="8"/>
        <v>0</v>
      </c>
      <c r="L30" s="57">
        <f t="shared" si="9"/>
        <v>0</v>
      </c>
      <c r="M30" s="29"/>
      <c r="N30" s="58"/>
      <c r="O30" s="59"/>
      <c r="P30" s="59"/>
      <c r="Q30" s="27"/>
      <c r="R30" s="76"/>
      <c r="S30" s="27"/>
      <c r="T30" s="27"/>
      <c r="U30" s="27"/>
      <c r="V30" s="27"/>
      <c r="W30" s="27"/>
      <c r="X30" s="55"/>
      <c r="Y30" s="177">
        <f>+ロット別収量!$B25</f>
        <v>0</v>
      </c>
      <c r="Z30" s="92">
        <f t="shared" si="1"/>
        <v>0</v>
      </c>
      <c r="AB30" s="248">
        <f>+'3'!$AB30</f>
        <v>0</v>
      </c>
    </row>
    <row r="31" spans="1:28" ht="17.649999999999999" customHeight="1" x14ac:dyDescent="0.15">
      <c r="A31" s="25"/>
      <c r="B31" s="5"/>
      <c r="C31" s="29"/>
      <c r="D31" s="27"/>
      <c r="E31" s="28"/>
      <c r="F31" s="29"/>
      <c r="G31" s="30" t="e">
        <f t="shared" si="4"/>
        <v>#DIV/0!</v>
      </c>
      <c r="H31" s="29"/>
      <c r="I31" s="27"/>
      <c r="J31" s="27"/>
      <c r="K31" s="32">
        <f t="shared" si="8"/>
        <v>0</v>
      </c>
      <c r="L31" s="57">
        <f t="shared" si="9"/>
        <v>0</v>
      </c>
      <c r="M31" s="29"/>
      <c r="N31" s="58"/>
      <c r="O31" s="59"/>
      <c r="P31" s="59"/>
      <c r="Q31" s="27"/>
      <c r="R31" s="76"/>
      <c r="S31" s="27"/>
      <c r="T31" s="27"/>
      <c r="U31" s="27"/>
      <c r="V31" s="27"/>
      <c r="W31" s="27"/>
      <c r="X31" s="55"/>
      <c r="Y31" s="177">
        <f>+ロット別収量!$B26</f>
        <v>0</v>
      </c>
      <c r="Z31" s="92">
        <f t="shared" si="1"/>
        <v>0</v>
      </c>
      <c r="AB31" s="248">
        <f>+'3'!$AB31</f>
        <v>0</v>
      </c>
    </row>
    <row r="32" spans="1:28" ht="17.649999999999999" customHeight="1" x14ac:dyDescent="0.15">
      <c r="A32" s="25"/>
      <c r="B32" s="5"/>
      <c r="C32" s="29"/>
      <c r="D32" s="27"/>
      <c r="E32" s="28"/>
      <c r="F32" s="29"/>
      <c r="G32" s="30" t="e">
        <f t="shared" si="4"/>
        <v>#DIV/0!</v>
      </c>
      <c r="H32" s="98"/>
      <c r="I32" s="27"/>
      <c r="J32" s="27"/>
      <c r="K32" s="32">
        <f t="shared" si="8"/>
        <v>0</v>
      </c>
      <c r="L32" s="57">
        <f t="shared" si="9"/>
        <v>0</v>
      </c>
      <c r="M32" s="29"/>
      <c r="N32" s="58"/>
      <c r="O32" s="59"/>
      <c r="P32" s="59"/>
      <c r="Q32" s="27"/>
      <c r="R32" s="76"/>
      <c r="S32" s="27"/>
      <c r="T32" s="27"/>
      <c r="U32" s="27"/>
      <c r="V32" s="27"/>
      <c r="W32" s="27"/>
      <c r="X32" s="55"/>
      <c r="Y32" s="177">
        <f>+ロット別収量!$B27</f>
        <v>0</v>
      </c>
      <c r="Z32" s="92">
        <f t="shared" si="1"/>
        <v>0</v>
      </c>
      <c r="AB32" s="248">
        <f>+'3'!$AB32</f>
        <v>0</v>
      </c>
    </row>
    <row r="33" spans="1:28" ht="17.649999999999999" customHeight="1" x14ac:dyDescent="0.15">
      <c r="A33" s="25"/>
      <c r="B33" s="5"/>
      <c r="C33" s="29"/>
      <c r="D33" s="27"/>
      <c r="E33" s="28"/>
      <c r="F33" s="29"/>
      <c r="G33" s="30" t="e">
        <f t="shared" si="4"/>
        <v>#DIV/0!</v>
      </c>
      <c r="H33" s="29"/>
      <c r="I33" s="27"/>
      <c r="J33" s="27"/>
      <c r="K33" s="32">
        <f t="shared" si="8"/>
        <v>0</v>
      </c>
      <c r="L33" s="57">
        <f t="shared" si="9"/>
        <v>0</v>
      </c>
      <c r="M33" s="29"/>
      <c r="N33" s="58"/>
      <c r="O33" s="59"/>
      <c r="P33" s="59"/>
      <c r="Q33" s="27"/>
      <c r="R33" s="76"/>
      <c r="S33" s="27"/>
      <c r="T33" s="27"/>
      <c r="U33" s="27"/>
      <c r="V33" s="27"/>
      <c r="W33" s="27"/>
      <c r="X33" s="55"/>
      <c r="Y33" s="177">
        <f>+ロット別収量!$B28</f>
        <v>0</v>
      </c>
      <c r="Z33" s="92">
        <f t="shared" si="1"/>
        <v>0</v>
      </c>
      <c r="AB33" s="248">
        <f>+'3'!$AB33</f>
        <v>0</v>
      </c>
    </row>
    <row r="34" spans="1:28" ht="17.649999999999999" customHeight="1" x14ac:dyDescent="0.15">
      <c r="A34" s="25"/>
      <c r="B34" s="5"/>
      <c r="C34" s="29"/>
      <c r="D34" s="27"/>
      <c r="E34" s="28"/>
      <c r="F34" s="29"/>
      <c r="G34" s="30" t="e">
        <f t="shared" si="4"/>
        <v>#DIV/0!</v>
      </c>
      <c r="H34" s="29"/>
      <c r="I34" s="27"/>
      <c r="J34" s="27"/>
      <c r="K34" s="32">
        <f t="shared" si="8"/>
        <v>0</v>
      </c>
      <c r="L34" s="57">
        <f t="shared" si="9"/>
        <v>0</v>
      </c>
      <c r="M34" s="29"/>
      <c r="N34" s="58"/>
      <c r="O34" s="59"/>
      <c r="P34" s="59"/>
      <c r="Q34" s="27"/>
      <c r="R34" s="76"/>
      <c r="S34" s="27"/>
      <c r="T34" s="27"/>
      <c r="U34" s="27"/>
      <c r="V34" s="27"/>
      <c r="W34" s="27"/>
      <c r="X34" s="55"/>
      <c r="Y34" s="177">
        <f>+ロット別収量!$B29</f>
        <v>0</v>
      </c>
      <c r="Z34" s="92">
        <f t="shared" ref="Z34:Z38" si="10">SUMIF($B$9:$B$38,Y34,$E$9:$E$38)</f>
        <v>0</v>
      </c>
      <c r="AB34" s="248">
        <f>+'3'!$AB34</f>
        <v>0</v>
      </c>
    </row>
    <row r="35" spans="1:28" ht="17.649999999999999" customHeight="1" x14ac:dyDescent="0.15">
      <c r="A35" s="25"/>
      <c r="B35" s="5"/>
      <c r="C35" s="29"/>
      <c r="D35" s="27"/>
      <c r="E35" s="28"/>
      <c r="F35" s="29"/>
      <c r="G35" s="30" t="e">
        <f t="shared" si="4"/>
        <v>#DIV/0!</v>
      </c>
      <c r="H35" s="29"/>
      <c r="I35" s="27"/>
      <c r="J35" s="27"/>
      <c r="K35" s="32">
        <f t="shared" si="8"/>
        <v>0</v>
      </c>
      <c r="L35" s="57">
        <f t="shared" si="9"/>
        <v>0</v>
      </c>
      <c r="M35" s="29"/>
      <c r="N35" s="58"/>
      <c r="O35" s="59"/>
      <c r="P35" s="59"/>
      <c r="Q35" s="27"/>
      <c r="R35" s="76"/>
      <c r="S35" s="27"/>
      <c r="T35" s="27"/>
      <c r="U35" s="27"/>
      <c r="V35" s="27"/>
      <c r="W35" s="27"/>
      <c r="X35" s="55"/>
      <c r="Y35" s="177">
        <f>+ロット別収量!$B30</f>
        <v>0</v>
      </c>
      <c r="Z35" s="92">
        <f t="shared" si="10"/>
        <v>0</v>
      </c>
      <c r="AB35" s="248">
        <f>+'3'!$AB35</f>
        <v>0</v>
      </c>
    </row>
    <row r="36" spans="1:28" ht="17.649999999999999" customHeight="1" x14ac:dyDescent="0.15">
      <c r="A36" s="25"/>
      <c r="B36" s="5"/>
      <c r="C36" s="29"/>
      <c r="D36" s="27"/>
      <c r="E36" s="28"/>
      <c r="F36" s="29"/>
      <c r="G36" s="30" t="e">
        <f t="shared" si="4"/>
        <v>#DIV/0!</v>
      </c>
      <c r="H36" s="29"/>
      <c r="I36" s="27"/>
      <c r="J36" s="27"/>
      <c r="K36" s="32">
        <f t="shared" si="8"/>
        <v>0</v>
      </c>
      <c r="L36" s="57">
        <f t="shared" si="9"/>
        <v>0</v>
      </c>
      <c r="M36" s="29"/>
      <c r="N36" s="58"/>
      <c r="O36" s="59"/>
      <c r="P36" s="59"/>
      <c r="Q36" s="27"/>
      <c r="R36" s="76"/>
      <c r="S36" s="27"/>
      <c r="T36" s="27"/>
      <c r="U36" s="27"/>
      <c r="V36" s="27"/>
      <c r="W36" s="27"/>
      <c r="X36" s="55"/>
      <c r="Y36" s="177">
        <f>+ロット別収量!$B31</f>
        <v>0</v>
      </c>
      <c r="Z36" s="92">
        <f t="shared" si="10"/>
        <v>0</v>
      </c>
      <c r="AB36" s="248">
        <f>+'3'!$AB36</f>
        <v>0</v>
      </c>
    </row>
    <row r="37" spans="1:28" ht="17.649999999999999" customHeight="1" x14ac:dyDescent="0.15">
      <c r="A37" s="25"/>
      <c r="B37" s="5"/>
      <c r="C37" s="29"/>
      <c r="D37" s="27"/>
      <c r="E37" s="28"/>
      <c r="F37" s="29"/>
      <c r="G37" s="30" t="e">
        <f t="shared" si="4"/>
        <v>#DIV/0!</v>
      </c>
      <c r="H37" s="29"/>
      <c r="I37" s="27"/>
      <c r="J37" s="27"/>
      <c r="K37" s="32">
        <f t="shared" si="8"/>
        <v>0</v>
      </c>
      <c r="L37" s="57">
        <f t="shared" si="9"/>
        <v>0</v>
      </c>
      <c r="M37" s="29"/>
      <c r="N37" s="58"/>
      <c r="O37" s="59"/>
      <c r="P37" s="59"/>
      <c r="Q37" s="27"/>
      <c r="R37" s="76"/>
      <c r="S37" s="27"/>
      <c r="T37" s="27"/>
      <c r="U37" s="27"/>
      <c r="V37" s="27"/>
      <c r="W37" s="27"/>
      <c r="X37" s="55"/>
      <c r="Y37" s="177">
        <f>+ロット別収量!$B32</f>
        <v>0</v>
      </c>
      <c r="Z37" s="92">
        <f t="shared" si="10"/>
        <v>0</v>
      </c>
      <c r="AB37" s="248">
        <f>+'3'!$AB37</f>
        <v>0</v>
      </c>
    </row>
    <row r="38" spans="1:28" ht="17.649999999999999" customHeight="1" x14ac:dyDescent="0.15">
      <c r="A38" s="99"/>
      <c r="B38" s="5"/>
      <c r="C38" s="29"/>
      <c r="D38" s="27"/>
      <c r="E38" s="28"/>
      <c r="F38" s="29"/>
      <c r="G38" s="30" t="e">
        <f t="shared" si="4"/>
        <v>#DIV/0!</v>
      </c>
      <c r="H38" s="29"/>
      <c r="I38" s="27"/>
      <c r="J38" s="27"/>
      <c r="K38" s="32">
        <f t="shared" si="8"/>
        <v>0</v>
      </c>
      <c r="L38" s="57">
        <f t="shared" si="9"/>
        <v>0</v>
      </c>
      <c r="M38" s="29"/>
      <c r="N38" s="58"/>
      <c r="O38" s="59"/>
      <c r="P38" s="59"/>
      <c r="Q38" s="27"/>
      <c r="R38" s="76"/>
      <c r="S38" s="27"/>
      <c r="T38" s="27"/>
      <c r="U38" s="27"/>
      <c r="V38" s="27"/>
      <c r="W38" s="27"/>
      <c r="X38" s="55"/>
      <c r="Y38" s="177">
        <f>+ロット別収量!$B33</f>
        <v>0</v>
      </c>
      <c r="Z38" s="92">
        <f t="shared" si="10"/>
        <v>0</v>
      </c>
      <c r="AB38" s="248">
        <f>+'3'!$AB38</f>
        <v>0</v>
      </c>
    </row>
    <row r="39" spans="1:28" ht="17.649999999999999" customHeight="1" x14ac:dyDescent="0.15">
      <c r="A39" s="29" t="s">
        <v>31</v>
      </c>
      <c r="B39" s="5"/>
      <c r="C39" s="29"/>
      <c r="D39" s="32">
        <f>SUM(D9:D38)</f>
        <v>0</v>
      </c>
      <c r="E39" s="32">
        <f>SUM(E9:E38)</f>
        <v>0</v>
      </c>
      <c r="F39" s="29"/>
      <c r="G39" s="33"/>
      <c r="H39" s="33"/>
      <c r="I39" s="33"/>
      <c r="J39" s="60">
        <f>SUM(J9:J38)</f>
        <v>0</v>
      </c>
      <c r="K39" s="61">
        <f>SUM(K9:K38)</f>
        <v>0</v>
      </c>
      <c r="L39" s="57">
        <f>L38</f>
        <v>0</v>
      </c>
      <c r="M39" s="62"/>
      <c r="N39" s="58"/>
      <c r="O39" s="100">
        <f t="shared" ref="O39:W39" si="11">SUM(O9:O38)</f>
        <v>0</v>
      </c>
      <c r="P39" s="100">
        <f t="shared" si="11"/>
        <v>0</v>
      </c>
      <c r="Q39" s="101">
        <f t="shared" si="11"/>
        <v>0</v>
      </c>
      <c r="R39" s="102">
        <f t="shared" si="11"/>
        <v>0</v>
      </c>
      <c r="S39" s="101">
        <f t="shared" si="11"/>
        <v>0</v>
      </c>
      <c r="T39" s="101">
        <f t="shared" si="11"/>
        <v>0</v>
      </c>
      <c r="U39" s="78">
        <f t="shared" si="11"/>
        <v>0</v>
      </c>
      <c r="V39" s="79">
        <f t="shared" si="11"/>
        <v>0</v>
      </c>
      <c r="W39" s="79">
        <f t="shared" si="11"/>
        <v>0</v>
      </c>
      <c r="X39" s="55"/>
      <c r="Y39" s="5"/>
      <c r="Z39" s="92">
        <f>SUM(Z9:Z38)</f>
        <v>0</v>
      </c>
    </row>
    <row r="40" spans="1:28" ht="17.649999999999999" customHeight="1" x14ac:dyDescent="0.15">
      <c r="A40" s="34"/>
      <c r="B40" s="34"/>
      <c r="C40" s="35"/>
      <c r="D40" s="35"/>
      <c r="E40" s="35"/>
      <c r="F40" s="36"/>
      <c r="G40" s="11">
        <f>COUNTIFS(G9:G38,"&gt;100")</f>
        <v>0</v>
      </c>
      <c r="H40" s="37"/>
      <c r="I40" s="37"/>
      <c r="J40" s="64"/>
      <c r="K40" s="36"/>
      <c r="L40" s="65"/>
      <c r="M40" s="35"/>
      <c r="N40" s="34"/>
      <c r="O40" s="34"/>
      <c r="P40" s="34"/>
      <c r="Q40" s="81">
        <f>P39+Q39</f>
        <v>0</v>
      </c>
      <c r="R40" s="82"/>
      <c r="S40" s="82"/>
      <c r="T40" s="79">
        <f>S39+T39</f>
        <v>0</v>
      </c>
      <c r="U40" s="83"/>
      <c r="V40" s="83"/>
      <c r="W40" s="79">
        <f>V39+W39</f>
        <v>0</v>
      </c>
      <c r="X40" s="82"/>
      <c r="Y40" s="94"/>
    </row>
    <row r="41" spans="1:28" ht="20.25" customHeight="1" x14ac:dyDescent="0.15">
      <c r="A41" s="38"/>
      <c r="B41" s="38"/>
      <c r="C41" s="39"/>
      <c r="D41" s="39"/>
      <c r="E41" s="39"/>
      <c r="F41" s="40"/>
      <c r="G41" s="40"/>
      <c r="H41" s="40"/>
      <c r="I41" s="40"/>
      <c r="J41" s="66" t="s">
        <v>32</v>
      </c>
      <c r="K41" s="33" t="s">
        <v>33</v>
      </c>
      <c r="L41" s="40"/>
      <c r="M41" s="38"/>
      <c r="N41" s="279" t="s">
        <v>34</v>
      </c>
      <c r="O41" s="279"/>
      <c r="P41" s="280"/>
      <c r="Q41" s="60">
        <f>Q5+O39-Q40</f>
        <v>0</v>
      </c>
      <c r="R41" s="84"/>
      <c r="S41" s="85"/>
      <c r="T41" s="86">
        <f>R5+R39-T40</f>
        <v>0</v>
      </c>
      <c r="U41" s="85"/>
      <c r="V41" s="85"/>
      <c r="W41" s="86">
        <f>S5+U39-W40</f>
        <v>0</v>
      </c>
      <c r="X41" s="83"/>
      <c r="Y41" s="94"/>
    </row>
    <row r="42" spans="1:28" ht="17.649999999999999" customHeight="1" x14ac:dyDescent="0.15">
      <c r="A42" s="38"/>
      <c r="B42" s="38"/>
      <c r="C42" s="39"/>
      <c r="D42" s="39"/>
      <c r="E42" s="39"/>
      <c r="F42" s="40"/>
      <c r="G42" s="40"/>
      <c r="H42" s="40"/>
      <c r="I42" s="67" t="s">
        <v>30</v>
      </c>
      <c r="J42" s="32">
        <f>SUMIF($M$9:$M$38,I42,$J$9:$J$38)</f>
        <v>0</v>
      </c>
      <c r="K42" s="61">
        <f>SUMIF($M$9:$M$38,I42,$K$9:$K$38)</f>
        <v>0</v>
      </c>
      <c r="L42" s="40"/>
      <c r="M42" s="39"/>
      <c r="N42" s="38"/>
      <c r="O42" s="38"/>
      <c r="P42" s="38"/>
      <c r="Q42" s="29" t="s">
        <v>4</v>
      </c>
      <c r="R42" s="84"/>
      <c r="S42" s="87"/>
      <c r="T42" s="55" t="s">
        <v>5</v>
      </c>
      <c r="U42" s="87"/>
      <c r="V42" s="87"/>
      <c r="W42" s="55" t="s">
        <v>6</v>
      </c>
      <c r="X42" s="83"/>
      <c r="Y42" s="94"/>
    </row>
    <row r="43" spans="1:28" ht="17.649999999999999" customHeight="1" x14ac:dyDescent="0.15">
      <c r="A43" s="41"/>
      <c r="B43" s="41"/>
      <c r="C43" s="42"/>
      <c r="D43" s="42"/>
      <c r="E43" s="42"/>
      <c r="F43" s="43"/>
      <c r="G43" s="43"/>
      <c r="H43" s="43"/>
      <c r="I43" s="41" t="s">
        <v>35</v>
      </c>
      <c r="J43" s="68">
        <f>SUM('4:5'!J42)</f>
        <v>0</v>
      </c>
      <c r="K43" s="61">
        <f>SUM('4:5'!K42)</f>
        <v>0</v>
      </c>
      <c r="L43" s="69"/>
      <c r="M43" s="38"/>
      <c r="N43" s="279" t="s">
        <v>36</v>
      </c>
      <c r="O43" s="279"/>
      <c r="P43" s="280"/>
      <c r="Q43" s="32">
        <f>SUM('4:5'!Q40)</f>
        <v>0</v>
      </c>
      <c r="R43" s="84"/>
      <c r="S43" s="88"/>
      <c r="T43" s="68">
        <f>SUM('4:5'!T40)</f>
        <v>0</v>
      </c>
      <c r="U43" s="89"/>
      <c r="V43" s="89"/>
      <c r="W43" s="68">
        <f>SUM('4:5'!W40)</f>
        <v>0</v>
      </c>
      <c r="X43" s="87"/>
      <c r="Y43" s="94"/>
    </row>
    <row r="44" spans="1:28" ht="17.649999999999999" customHeight="1" x14ac:dyDescent="0.15">
      <c r="A44" s="41"/>
      <c r="B44" s="41"/>
      <c r="C44" s="42"/>
      <c r="D44" s="42"/>
      <c r="E44" s="42"/>
      <c r="F44" s="43"/>
      <c r="G44" s="43"/>
      <c r="H44" s="43"/>
      <c r="I44" s="41"/>
      <c r="J44" s="70"/>
      <c r="K44" s="36"/>
      <c r="L44" s="69"/>
      <c r="M44" s="39"/>
      <c r="N44" s="41"/>
      <c r="O44" s="41"/>
      <c r="P44" s="41"/>
      <c r="Q44" s="70"/>
      <c r="R44" s="88"/>
      <c r="S44" s="88"/>
      <c r="T44" s="88"/>
      <c r="U44" s="88"/>
      <c r="V44" s="88"/>
      <c r="W44" s="88"/>
      <c r="X44" s="83"/>
    </row>
    <row r="45" spans="1:28" ht="17.649999999999999" customHeight="1" x14ac:dyDescent="0.15">
      <c r="A45" s="41"/>
      <c r="B45" s="41"/>
      <c r="C45" s="42"/>
      <c r="D45" s="42"/>
      <c r="E45" s="42"/>
      <c r="F45" s="43"/>
      <c r="G45" s="43"/>
      <c r="H45" s="43"/>
      <c r="I45" s="41"/>
      <c r="J45" s="41"/>
      <c r="K45" s="71"/>
      <c r="L45" s="69"/>
      <c r="M45" s="39"/>
      <c r="N45" s="41"/>
      <c r="O45" s="41"/>
      <c r="P45" s="41"/>
      <c r="Q45" s="41"/>
      <c r="R45" s="88"/>
      <c r="S45" s="88"/>
      <c r="T45" s="88"/>
      <c r="U45" s="88"/>
      <c r="V45" s="88"/>
      <c r="W45" s="88"/>
      <c r="X45" s="87"/>
    </row>
    <row r="46" spans="1:28" ht="17.649999999999999" customHeight="1" x14ac:dyDescent="0.15">
      <c r="A46" s="44"/>
      <c r="B46" s="41"/>
      <c r="C46" s="12"/>
      <c r="D46" s="45"/>
      <c r="E46" s="45"/>
      <c r="F46" s="42"/>
      <c r="G46" s="46"/>
      <c r="H46" s="46"/>
      <c r="I46" s="42"/>
      <c r="J46" s="42"/>
      <c r="K46" s="42"/>
      <c r="L46" s="72"/>
      <c r="M46" s="46"/>
      <c r="N46" s="12"/>
      <c r="O46" s="12"/>
      <c r="P46" s="12"/>
      <c r="Q46" s="42"/>
      <c r="R46" s="91"/>
      <c r="S46" s="91"/>
      <c r="T46" s="91"/>
      <c r="U46" s="91"/>
      <c r="V46" s="91"/>
      <c r="W46" s="91"/>
      <c r="X46" s="87"/>
    </row>
    <row r="47" spans="1:28" ht="17.649999999999999" customHeight="1" x14ac:dyDescent="0.15">
      <c r="A47" s="44"/>
      <c r="B47" s="41"/>
      <c r="C47" s="12"/>
      <c r="D47" s="45"/>
      <c r="E47" s="45"/>
      <c r="F47" s="42"/>
      <c r="G47" s="46"/>
      <c r="H47" s="46"/>
      <c r="I47" s="42"/>
      <c r="J47" s="42"/>
      <c r="K47" s="42"/>
      <c r="L47" s="72"/>
      <c r="M47" s="46"/>
      <c r="N47" s="12"/>
      <c r="O47" s="12"/>
      <c r="P47" s="12"/>
      <c r="Q47" s="42"/>
      <c r="R47" s="91"/>
      <c r="S47" s="91"/>
      <c r="T47" s="91"/>
      <c r="U47" s="91"/>
      <c r="V47" s="91"/>
      <c r="W47" s="91"/>
      <c r="X47" s="87"/>
    </row>
    <row r="48" spans="1:28" ht="17.649999999999999" customHeight="1" x14ac:dyDescent="0.15">
      <c r="A48" s="45"/>
      <c r="B48" s="41"/>
      <c r="C48" s="12"/>
      <c r="D48" s="12"/>
      <c r="E48" s="12"/>
      <c r="F48" s="42"/>
      <c r="G48" s="46"/>
      <c r="H48" s="46"/>
      <c r="I48" s="42"/>
      <c r="J48" s="42"/>
      <c r="K48" s="42"/>
      <c r="L48" s="72"/>
      <c r="M48" s="46"/>
      <c r="N48" s="12"/>
      <c r="O48" s="12"/>
      <c r="P48" s="12"/>
      <c r="Q48" s="42"/>
      <c r="R48" s="91"/>
      <c r="S48" s="91"/>
      <c r="T48" s="91"/>
      <c r="U48" s="91"/>
      <c r="V48" s="91"/>
      <c r="W48" s="91"/>
      <c r="X48" s="87"/>
    </row>
  </sheetData>
  <customSheetViews>
    <customSheetView guid="{A82FB63C-2A94-42D5-9C7A-4B6A140511F1}">
      <selection activeCell="AC1" sqref="AC1"/>
      <pageMargins left="0.39305555555555599" right="0.39305555555555599" top="0" bottom="0" header="0.51180555555555596" footer="0.51180555555555596"/>
      <printOptions horizontalCentered="1" verticalCentered="1"/>
      <pageSetup paperSize="9" scale="80" orientation="landscape" r:id="rId1"/>
      <headerFooter alignWithMargins="0"/>
    </customSheetView>
  </customSheetViews>
  <mergeCells count="26">
    <mergeCell ref="X7:X8"/>
    <mergeCell ref="Y7:Y8"/>
    <mergeCell ref="Z7:Z8"/>
    <mergeCell ref="O3:P5"/>
    <mergeCell ref="U7:W7"/>
    <mergeCell ref="N41:P41"/>
    <mergeCell ref="N43:P43"/>
    <mergeCell ref="A7:A8"/>
    <mergeCell ref="B7:B8"/>
    <mergeCell ref="C7:C8"/>
    <mergeCell ref="D7:D8"/>
    <mergeCell ref="E7:E8"/>
    <mergeCell ref="F7:F8"/>
    <mergeCell ref="G7:G8"/>
    <mergeCell ref="L7:L8"/>
    <mergeCell ref="M7:M8"/>
    <mergeCell ref="N7:N8"/>
    <mergeCell ref="C3:E3"/>
    <mergeCell ref="I3:M3"/>
    <mergeCell ref="H7:K7"/>
    <mergeCell ref="O7:Q7"/>
    <mergeCell ref="R7:T7"/>
    <mergeCell ref="N3:N5"/>
    <mergeCell ref="Q3:Q4"/>
    <mergeCell ref="R3:R4"/>
    <mergeCell ref="S3:S4"/>
  </mergeCells>
  <phoneticPr fontId="22"/>
  <conditionalFormatting sqref="G9 G15:G38">
    <cfRule type="expression" dxfId="33" priority="2" stopIfTrue="1">
      <formula>ISERROR(G9)</formula>
    </cfRule>
  </conditionalFormatting>
  <conditionalFormatting sqref="G10:G14">
    <cfRule type="expression" dxfId="32" priority="1" stopIfTrue="1">
      <formula>ISERROR(G10)</formula>
    </cfRule>
  </conditionalFormatting>
  <dataValidations count="1">
    <dataValidation allowBlank="1" showInputMessage="1" showErrorMessage="1" sqref="H46:H48 H9:H38 X7:X48" xr:uid="{00000000-0002-0000-0100-000000000000}"/>
  </dataValidations>
  <printOptions horizontalCentered="1" verticalCentered="1"/>
  <pageMargins left="0.39305555555555599" right="0.39305555555555599" top="0" bottom="0" header="0.51180555555555596" footer="0.51180555555555596"/>
  <pageSetup paperSize="9" scale="8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5"/>
  <sheetViews>
    <sheetView topLeftCell="A36" zoomScaleNormal="100" workbookViewId="0">
      <selection activeCell="Q5" sqref="Q5"/>
    </sheetView>
  </sheetViews>
  <sheetFormatPr defaultColWidth="9" defaultRowHeight="13.5" x14ac:dyDescent="0.15"/>
  <cols>
    <col min="1" max="1" width="8" style="11" customWidth="1"/>
    <col min="2" max="2" width="7.125" style="11" customWidth="1"/>
    <col min="3" max="3" width="9.25" style="11" customWidth="1"/>
    <col min="4" max="4" width="6.625" style="11" customWidth="1"/>
    <col min="5" max="6" width="6.25" style="11" customWidth="1"/>
    <col min="7" max="8" width="5.25" style="11" customWidth="1"/>
    <col min="9" max="11" width="5.375" style="11" customWidth="1"/>
    <col min="12" max="12" width="7.625" style="11" customWidth="1"/>
    <col min="13" max="13" width="5" style="11" customWidth="1"/>
    <col min="14" max="14" width="7.125" style="11" customWidth="1"/>
    <col min="15" max="17" width="3.625" style="11" customWidth="1"/>
    <col min="18" max="18" width="4.25" style="11" customWidth="1"/>
    <col min="19" max="19" width="3.625" style="11" customWidth="1"/>
    <col min="20" max="23" width="4.25" style="11" customWidth="1"/>
    <col min="24" max="24" width="8.625" style="11" customWidth="1"/>
    <col min="25" max="25" width="7.125" style="11" customWidth="1"/>
    <col min="26" max="28" width="6.625" style="11" customWidth="1"/>
    <col min="29" max="16384" width="9" style="11"/>
  </cols>
  <sheetData>
    <row r="1" spans="1:30" ht="19.899999999999999" customHeight="1" x14ac:dyDescent="0.15">
      <c r="A1" s="12" t="s">
        <v>0</v>
      </c>
      <c r="B1" s="12"/>
      <c r="C1" s="12"/>
      <c r="D1" s="12"/>
      <c r="E1" s="12"/>
      <c r="F1" s="13"/>
      <c r="G1" s="13"/>
      <c r="H1" s="13"/>
      <c r="J1" s="47"/>
      <c r="K1" s="47"/>
      <c r="M1" s="47"/>
      <c r="N1" s="47"/>
      <c r="O1" s="47"/>
      <c r="P1" s="47"/>
      <c r="Q1" s="13"/>
    </row>
    <row r="2" spans="1:30" ht="9" customHeight="1" x14ac:dyDescent="0.15">
      <c r="A2" s="14"/>
      <c r="B2" s="14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30" ht="19.899999999999999" customHeight="1" x14ac:dyDescent="0.15">
      <c r="A3" s="15" t="s">
        <v>1</v>
      </c>
      <c r="B3" s="16"/>
      <c r="C3" s="290">
        <f>+'4'!$C$3:$E$3</f>
        <v>0</v>
      </c>
      <c r="D3" s="291"/>
      <c r="E3" s="291"/>
      <c r="F3" s="17"/>
      <c r="G3" s="18" t="s">
        <v>2</v>
      </c>
      <c r="H3" s="14"/>
      <c r="I3" s="292">
        <f>'4'!I3</f>
        <v>0</v>
      </c>
      <c r="J3" s="292"/>
      <c r="K3" s="292"/>
      <c r="L3" s="292"/>
      <c r="M3" s="292"/>
      <c r="N3" s="49"/>
      <c r="O3" s="296" t="s">
        <v>37</v>
      </c>
      <c r="P3" s="297"/>
      <c r="Q3" s="277" t="s">
        <v>4</v>
      </c>
      <c r="R3" s="277" t="s">
        <v>5</v>
      </c>
      <c r="S3" s="277" t="s">
        <v>6</v>
      </c>
      <c r="T3" s="46"/>
      <c r="U3" s="46"/>
      <c r="V3" s="46"/>
      <c r="W3" s="46"/>
    </row>
    <row r="4" spans="1:30" ht="9" customHeight="1" x14ac:dyDescent="0.15">
      <c r="A4" s="19"/>
      <c r="B4" s="19"/>
      <c r="C4" s="19"/>
      <c r="D4" s="19"/>
      <c r="E4" s="19"/>
      <c r="F4" s="13"/>
      <c r="G4" s="13"/>
      <c r="H4" s="14"/>
      <c r="I4" s="14"/>
      <c r="J4" s="14"/>
      <c r="K4" s="14"/>
      <c r="L4" s="14"/>
      <c r="M4" s="13"/>
      <c r="N4" s="49"/>
      <c r="O4" s="298"/>
      <c r="P4" s="299"/>
      <c r="Q4" s="278"/>
      <c r="R4" s="278"/>
      <c r="S4" s="278"/>
      <c r="T4" s="46"/>
      <c r="U4" s="46"/>
      <c r="V4" s="46"/>
      <c r="W4" s="46"/>
    </row>
    <row r="5" spans="1:30" ht="20.25" customHeight="1" x14ac:dyDescent="0.15">
      <c r="A5" s="48" t="str">
        <f>'4'!A5</f>
        <v>令和　年4月1日～令和　年3月31日</v>
      </c>
      <c r="B5" s="20"/>
      <c r="C5" s="20"/>
      <c r="D5" s="20"/>
      <c r="E5" s="20"/>
      <c r="F5" s="20"/>
      <c r="G5" s="21"/>
      <c r="H5" s="22" t="s">
        <v>38</v>
      </c>
      <c r="I5" s="50"/>
      <c r="J5" s="51"/>
      <c r="K5" s="52"/>
      <c r="L5" s="53">
        <f>SUM('5'!$L$39)</f>
        <v>0</v>
      </c>
      <c r="M5" s="17"/>
      <c r="N5" s="49"/>
      <c r="O5" s="300"/>
      <c r="P5" s="301"/>
      <c r="Q5" s="68">
        <f>'5'!Q41</f>
        <v>0</v>
      </c>
      <c r="R5" s="73">
        <f>'5'!T41</f>
        <v>0</v>
      </c>
      <c r="S5" s="73">
        <f>'5'!W41</f>
        <v>0</v>
      </c>
      <c r="T5" s="97"/>
      <c r="U5" s="97"/>
      <c r="V5" s="97"/>
      <c r="W5" s="97"/>
    </row>
    <row r="6" spans="1:30" ht="15.4" customHeight="1" x14ac:dyDescent="0.15">
      <c r="A6" s="13"/>
      <c r="B6" s="13"/>
      <c r="C6" s="13"/>
      <c r="D6" s="13"/>
      <c r="E6" s="13"/>
      <c r="F6" s="13"/>
      <c r="G6" s="13"/>
      <c r="H6" s="19"/>
      <c r="I6" s="19"/>
      <c r="J6" s="19"/>
      <c r="K6" s="19"/>
      <c r="L6" s="19"/>
      <c r="M6" s="13"/>
      <c r="N6" s="96"/>
      <c r="O6" s="54"/>
      <c r="P6" s="54"/>
      <c r="Q6" s="13"/>
    </row>
    <row r="7" spans="1:30" ht="25.5" customHeight="1" x14ac:dyDescent="0.15">
      <c r="A7" s="274" t="s">
        <v>8</v>
      </c>
      <c r="B7" s="281" t="s">
        <v>75</v>
      </c>
      <c r="C7" s="274" t="s">
        <v>9</v>
      </c>
      <c r="D7" s="282" t="s">
        <v>69</v>
      </c>
      <c r="E7" s="282" t="s">
        <v>11</v>
      </c>
      <c r="F7" s="274" t="s">
        <v>12</v>
      </c>
      <c r="G7" s="274" t="s">
        <v>13</v>
      </c>
      <c r="H7" s="274" t="s">
        <v>14</v>
      </c>
      <c r="I7" s="274"/>
      <c r="J7" s="274"/>
      <c r="K7" s="274"/>
      <c r="L7" s="274" t="s">
        <v>15</v>
      </c>
      <c r="M7" s="282" t="s">
        <v>16</v>
      </c>
      <c r="N7" s="284" t="s">
        <v>17</v>
      </c>
      <c r="O7" s="275" t="s">
        <v>18</v>
      </c>
      <c r="P7" s="275"/>
      <c r="Q7" s="275"/>
      <c r="R7" s="276" t="s">
        <v>19</v>
      </c>
      <c r="S7" s="276"/>
      <c r="T7" s="276"/>
      <c r="U7" s="276" t="s">
        <v>20</v>
      </c>
      <c r="V7" s="276"/>
      <c r="W7" s="276"/>
      <c r="X7" s="294" t="s">
        <v>21</v>
      </c>
      <c r="Y7" s="281" t="s">
        <v>75</v>
      </c>
      <c r="Z7" s="281" t="s">
        <v>22</v>
      </c>
      <c r="AB7" s="129" t="s">
        <v>81</v>
      </c>
    </row>
    <row r="8" spans="1:30" ht="24" customHeight="1" x14ac:dyDescent="0.15">
      <c r="A8" s="274"/>
      <c r="B8" s="281"/>
      <c r="C8" s="274"/>
      <c r="D8" s="283"/>
      <c r="E8" s="283"/>
      <c r="F8" s="274"/>
      <c r="G8" s="274"/>
      <c r="H8" s="23" t="s">
        <v>23</v>
      </c>
      <c r="I8" s="23" t="s">
        <v>24</v>
      </c>
      <c r="J8" s="23" t="s">
        <v>25</v>
      </c>
      <c r="K8" s="23" t="s">
        <v>26</v>
      </c>
      <c r="L8" s="274"/>
      <c r="M8" s="283"/>
      <c r="N8" s="284"/>
      <c r="O8" s="55" t="s">
        <v>27</v>
      </c>
      <c r="P8" s="55" t="s">
        <v>28</v>
      </c>
      <c r="Q8" s="55" t="s">
        <v>29</v>
      </c>
      <c r="R8" s="75" t="s">
        <v>27</v>
      </c>
      <c r="S8" s="75" t="s">
        <v>28</v>
      </c>
      <c r="T8" s="75" t="s">
        <v>29</v>
      </c>
      <c r="U8" s="75" t="s">
        <v>27</v>
      </c>
      <c r="V8" s="75" t="s">
        <v>28</v>
      </c>
      <c r="W8" s="75" t="s">
        <v>29</v>
      </c>
      <c r="X8" s="295"/>
      <c r="Y8" s="281"/>
      <c r="Z8" s="281"/>
      <c r="AB8" s="130" t="s">
        <v>82</v>
      </c>
    </row>
    <row r="9" spans="1:30" ht="17.649999999999999" customHeight="1" x14ac:dyDescent="0.15">
      <c r="A9" s="106"/>
      <c r="B9" s="107"/>
      <c r="C9" s="29"/>
      <c r="D9" s="27"/>
      <c r="E9" s="28"/>
      <c r="F9" s="29"/>
      <c r="G9" s="30" t="e">
        <f>$K9/$E9*100</f>
        <v>#DIV/0!</v>
      </c>
      <c r="H9" s="31"/>
      <c r="I9" s="27"/>
      <c r="J9" s="105"/>
      <c r="K9" s="56">
        <f t="shared" ref="K9" si="0">I9*J9</f>
        <v>0</v>
      </c>
      <c r="L9" s="57">
        <f>L5+D9-E9</f>
        <v>0</v>
      </c>
      <c r="M9" s="29"/>
      <c r="N9" s="58"/>
      <c r="O9" s="59"/>
      <c r="P9" s="59"/>
      <c r="Q9" s="27"/>
      <c r="R9" s="76"/>
      <c r="S9" s="27"/>
      <c r="T9" s="27"/>
      <c r="U9" s="27"/>
      <c r="V9" s="27"/>
      <c r="W9" s="27"/>
      <c r="X9" s="55"/>
      <c r="Y9" s="177">
        <f>+ロット別収量!$B4</f>
        <v>0</v>
      </c>
      <c r="Z9" s="92">
        <f>SUMIF($B$9:$B$38,Y9,$E$9:$E$38)</f>
        <v>0</v>
      </c>
      <c r="AA9" s="153"/>
      <c r="AB9" s="248">
        <f>+'3'!$AB9</f>
        <v>0</v>
      </c>
      <c r="AD9" s="123"/>
    </row>
    <row r="10" spans="1:30" ht="17.649999999999999" customHeight="1" x14ac:dyDescent="0.15">
      <c r="A10" s="106"/>
      <c r="B10" s="5"/>
      <c r="C10" s="29"/>
      <c r="D10" s="27"/>
      <c r="E10" s="28"/>
      <c r="F10" s="29"/>
      <c r="G10" s="30" t="e">
        <f t="shared" ref="G10:G38" si="1">$K10/$E10*100</f>
        <v>#DIV/0!</v>
      </c>
      <c r="H10" s="31"/>
      <c r="I10" s="27"/>
      <c r="J10" s="105"/>
      <c r="K10" s="56">
        <f t="shared" ref="K10:K17" si="2">I10*J10</f>
        <v>0</v>
      </c>
      <c r="L10" s="57">
        <f>L9+D10-E10</f>
        <v>0</v>
      </c>
      <c r="M10" s="29"/>
      <c r="N10" s="58"/>
      <c r="O10" s="59"/>
      <c r="P10" s="59"/>
      <c r="Q10" s="27"/>
      <c r="R10" s="76"/>
      <c r="S10" s="105"/>
      <c r="T10" s="27"/>
      <c r="U10" s="27"/>
      <c r="V10" s="27"/>
      <c r="W10" s="27"/>
      <c r="X10" s="55"/>
      <c r="Y10" s="177">
        <f>+ロット別収量!$B5</f>
        <v>0</v>
      </c>
      <c r="Z10" s="92">
        <f t="shared" ref="Z10:Z28" si="3">SUMIF($B$9:$B$38,Y10,$E$9:$E$38)</f>
        <v>0</v>
      </c>
      <c r="AA10" s="153"/>
      <c r="AB10" s="248">
        <f>+'3'!$AB10</f>
        <v>0</v>
      </c>
      <c r="AD10" s="131"/>
    </row>
    <row r="11" spans="1:30" ht="17.649999999999999" customHeight="1" x14ac:dyDescent="0.15">
      <c r="A11" s="106"/>
      <c r="B11" s="5"/>
      <c r="C11" s="29"/>
      <c r="D11" s="27"/>
      <c r="E11" s="28"/>
      <c r="F11" s="29"/>
      <c r="G11" s="30" t="e">
        <f>$K11/$E11*100</f>
        <v>#DIV/0!</v>
      </c>
      <c r="H11" s="31"/>
      <c r="I11" s="27"/>
      <c r="J11" s="105"/>
      <c r="K11" s="56">
        <f t="shared" si="2"/>
        <v>0</v>
      </c>
      <c r="L11" s="57">
        <f t="shared" ref="L11:L23" si="4">L10+D11-E11</f>
        <v>0</v>
      </c>
      <c r="M11" s="29"/>
      <c r="N11" s="58"/>
      <c r="O11" s="59"/>
      <c r="P11" s="59"/>
      <c r="Q11" s="27"/>
      <c r="R11" s="76"/>
      <c r="S11" s="105"/>
      <c r="T11" s="27"/>
      <c r="U11" s="27"/>
      <c r="V11" s="27"/>
      <c r="W11" s="27"/>
      <c r="X11" s="55"/>
      <c r="Y11" s="177">
        <f>+ロット別収量!$B6</f>
        <v>0</v>
      </c>
      <c r="Z11" s="92">
        <f t="shared" si="3"/>
        <v>0</v>
      </c>
      <c r="AA11" s="153"/>
      <c r="AB11" s="248">
        <f>+'3'!$AB11</f>
        <v>0</v>
      </c>
    </row>
    <row r="12" spans="1:30" ht="17.649999999999999" customHeight="1" x14ac:dyDescent="0.15">
      <c r="A12" s="106"/>
      <c r="B12" s="5"/>
      <c r="C12" s="29"/>
      <c r="D12" s="27"/>
      <c r="E12" s="28"/>
      <c r="F12" s="29"/>
      <c r="G12" s="30" t="e">
        <f t="shared" ref="G12:G17" si="5">$K12/$E12*100</f>
        <v>#DIV/0!</v>
      </c>
      <c r="H12" s="31"/>
      <c r="I12" s="27"/>
      <c r="J12" s="105"/>
      <c r="K12" s="56">
        <f t="shared" si="2"/>
        <v>0</v>
      </c>
      <c r="L12" s="57">
        <f t="shared" si="4"/>
        <v>0</v>
      </c>
      <c r="M12" s="29"/>
      <c r="N12" s="58"/>
      <c r="O12" s="59"/>
      <c r="P12" s="59"/>
      <c r="Q12" s="27"/>
      <c r="R12" s="76"/>
      <c r="S12" s="105"/>
      <c r="T12" s="27"/>
      <c r="U12" s="27"/>
      <c r="V12" s="27"/>
      <c r="W12" s="27"/>
      <c r="X12" s="55"/>
      <c r="Y12" s="177">
        <f>+ロット別収量!$B7</f>
        <v>0</v>
      </c>
      <c r="Z12" s="92">
        <f t="shared" si="3"/>
        <v>0</v>
      </c>
      <c r="AA12" s="153"/>
      <c r="AB12" s="248">
        <f>+'3'!$AB12</f>
        <v>0</v>
      </c>
    </row>
    <row r="13" spans="1:30" ht="17.649999999999999" customHeight="1" x14ac:dyDescent="0.15">
      <c r="A13" s="106"/>
      <c r="B13" s="5"/>
      <c r="C13" s="29"/>
      <c r="D13" s="27"/>
      <c r="E13" s="28"/>
      <c r="F13" s="29"/>
      <c r="G13" s="30" t="e">
        <f t="shared" si="5"/>
        <v>#DIV/0!</v>
      </c>
      <c r="H13" s="31"/>
      <c r="I13" s="27"/>
      <c r="J13" s="105"/>
      <c r="K13" s="56">
        <f t="shared" si="2"/>
        <v>0</v>
      </c>
      <c r="L13" s="57">
        <f t="shared" si="4"/>
        <v>0</v>
      </c>
      <c r="M13" s="29"/>
      <c r="N13" s="58"/>
      <c r="O13" s="59"/>
      <c r="P13" s="59"/>
      <c r="Q13" s="27"/>
      <c r="R13" s="76"/>
      <c r="S13" s="105"/>
      <c r="T13" s="27"/>
      <c r="U13" s="27"/>
      <c r="V13" s="27"/>
      <c r="W13" s="27"/>
      <c r="X13" s="55"/>
      <c r="Y13" s="177">
        <f>+ロット別収量!$B8</f>
        <v>0</v>
      </c>
      <c r="Z13" s="92">
        <f t="shared" si="3"/>
        <v>0</v>
      </c>
      <c r="AA13" s="153"/>
      <c r="AB13" s="248">
        <f>+'3'!$AB13</f>
        <v>0</v>
      </c>
    </row>
    <row r="14" spans="1:30" ht="17.649999999999999" customHeight="1" x14ac:dyDescent="0.15">
      <c r="A14" s="106"/>
      <c r="B14" s="5"/>
      <c r="C14" s="29"/>
      <c r="D14" s="27"/>
      <c r="E14" s="28"/>
      <c r="F14" s="29"/>
      <c r="G14" s="30" t="e">
        <f t="shared" si="5"/>
        <v>#DIV/0!</v>
      </c>
      <c r="H14" s="31"/>
      <c r="I14" s="27"/>
      <c r="J14" s="105"/>
      <c r="K14" s="56">
        <f t="shared" si="2"/>
        <v>0</v>
      </c>
      <c r="L14" s="57">
        <f t="shared" si="4"/>
        <v>0</v>
      </c>
      <c r="M14" s="29"/>
      <c r="N14" s="58"/>
      <c r="O14" s="59"/>
      <c r="P14" s="59"/>
      <c r="Q14" s="27"/>
      <c r="R14" s="76"/>
      <c r="S14" s="105"/>
      <c r="T14" s="27"/>
      <c r="U14" s="27"/>
      <c r="V14" s="27"/>
      <c r="W14" s="27"/>
      <c r="X14" s="55"/>
      <c r="Y14" s="177">
        <f>+ロット別収量!$B9</f>
        <v>0</v>
      </c>
      <c r="Z14" s="92">
        <f t="shared" si="3"/>
        <v>0</v>
      </c>
      <c r="AA14" s="153"/>
      <c r="AB14" s="248">
        <f>+'3'!$AB14</f>
        <v>0</v>
      </c>
    </row>
    <row r="15" spans="1:30" ht="17.649999999999999" customHeight="1" x14ac:dyDescent="0.15">
      <c r="A15" s="106"/>
      <c r="B15" s="5"/>
      <c r="C15" s="29"/>
      <c r="D15" s="27"/>
      <c r="E15" s="28"/>
      <c r="F15" s="29"/>
      <c r="G15" s="30" t="e">
        <f t="shared" si="5"/>
        <v>#DIV/0!</v>
      </c>
      <c r="H15" s="31"/>
      <c r="I15" s="27"/>
      <c r="J15" s="105"/>
      <c r="K15" s="56">
        <f t="shared" si="2"/>
        <v>0</v>
      </c>
      <c r="L15" s="57">
        <f t="shared" si="4"/>
        <v>0</v>
      </c>
      <c r="M15" s="29"/>
      <c r="N15" s="58"/>
      <c r="O15" s="59"/>
      <c r="P15" s="59"/>
      <c r="Q15" s="27"/>
      <c r="R15" s="76"/>
      <c r="S15" s="105"/>
      <c r="T15" s="27"/>
      <c r="U15" s="27"/>
      <c r="V15" s="27"/>
      <c r="W15" s="27"/>
      <c r="X15" s="55"/>
      <c r="Y15" s="177">
        <f>+ロット別収量!$B10</f>
        <v>0</v>
      </c>
      <c r="Z15" s="92">
        <f t="shared" si="3"/>
        <v>0</v>
      </c>
      <c r="AA15" s="153"/>
      <c r="AB15" s="248">
        <f>+'3'!$AB15</f>
        <v>0</v>
      </c>
    </row>
    <row r="16" spans="1:30" ht="17.649999999999999" customHeight="1" x14ac:dyDescent="0.15">
      <c r="A16" s="106"/>
      <c r="B16" s="5"/>
      <c r="C16" s="29"/>
      <c r="D16" s="27"/>
      <c r="E16" s="28"/>
      <c r="F16" s="29"/>
      <c r="G16" s="30" t="e">
        <f t="shared" si="5"/>
        <v>#DIV/0!</v>
      </c>
      <c r="H16" s="31"/>
      <c r="I16" s="27"/>
      <c r="J16" s="27"/>
      <c r="K16" s="56">
        <f t="shared" si="2"/>
        <v>0</v>
      </c>
      <c r="L16" s="57">
        <f t="shared" si="4"/>
        <v>0</v>
      </c>
      <c r="M16" s="29"/>
      <c r="N16" s="58"/>
      <c r="O16" s="59"/>
      <c r="P16" s="59"/>
      <c r="Q16" s="27"/>
      <c r="R16" s="76"/>
      <c r="S16" s="27"/>
      <c r="T16" s="27"/>
      <c r="U16" s="27"/>
      <c r="V16" s="27"/>
      <c r="W16" s="27"/>
      <c r="X16" s="55"/>
      <c r="Y16" s="177">
        <f>+ロット別収量!$B11</f>
        <v>0</v>
      </c>
      <c r="Z16" s="92">
        <f t="shared" si="3"/>
        <v>0</v>
      </c>
      <c r="AA16" s="153"/>
      <c r="AB16" s="248">
        <f>+'3'!$AB16</f>
        <v>0</v>
      </c>
    </row>
    <row r="17" spans="1:28" ht="17.649999999999999" customHeight="1" x14ac:dyDescent="0.15">
      <c r="A17" s="106"/>
      <c r="B17" s="5"/>
      <c r="C17" s="29"/>
      <c r="D17" s="27"/>
      <c r="E17" s="28"/>
      <c r="F17" s="29"/>
      <c r="G17" s="30" t="e">
        <f t="shared" si="5"/>
        <v>#DIV/0!</v>
      </c>
      <c r="H17" s="31"/>
      <c r="I17" s="27"/>
      <c r="J17" s="27"/>
      <c r="K17" s="56">
        <f t="shared" si="2"/>
        <v>0</v>
      </c>
      <c r="L17" s="57">
        <f t="shared" si="4"/>
        <v>0</v>
      </c>
      <c r="M17" s="29"/>
      <c r="N17" s="58"/>
      <c r="O17" s="59"/>
      <c r="P17" s="59"/>
      <c r="Q17" s="27"/>
      <c r="R17" s="76"/>
      <c r="S17" s="27"/>
      <c r="T17" s="27"/>
      <c r="U17" s="27"/>
      <c r="V17" s="27"/>
      <c r="W17" s="27"/>
      <c r="X17" s="55"/>
      <c r="Y17" s="177">
        <f>+ロット別収量!$B12</f>
        <v>0</v>
      </c>
      <c r="Z17" s="92">
        <f t="shared" si="3"/>
        <v>0</v>
      </c>
      <c r="AA17" s="153"/>
      <c r="AB17" s="248">
        <f>+'3'!$AB17</f>
        <v>0</v>
      </c>
    </row>
    <row r="18" spans="1:28" ht="17.649999999999999" customHeight="1" x14ac:dyDescent="0.15">
      <c r="A18" s="106"/>
      <c r="B18" s="107"/>
      <c r="C18" s="29"/>
      <c r="D18" s="27"/>
      <c r="E18" s="28"/>
      <c r="F18" s="29"/>
      <c r="G18" s="30" t="e">
        <f t="shared" si="1"/>
        <v>#DIV/0!</v>
      </c>
      <c r="H18" s="31"/>
      <c r="I18" s="27"/>
      <c r="J18" s="27"/>
      <c r="K18" s="56">
        <f t="shared" ref="K18:K20" si="6">I18*J18</f>
        <v>0</v>
      </c>
      <c r="L18" s="57">
        <f t="shared" si="4"/>
        <v>0</v>
      </c>
      <c r="M18" s="29"/>
      <c r="N18" s="58"/>
      <c r="O18" s="59"/>
      <c r="P18" s="59"/>
      <c r="Q18" s="27"/>
      <c r="R18" s="76"/>
      <c r="S18" s="27"/>
      <c r="T18" s="27"/>
      <c r="U18" s="27"/>
      <c r="V18" s="27"/>
      <c r="W18" s="27"/>
      <c r="X18" s="55"/>
      <c r="Y18" s="177">
        <f>+ロット別収量!$B13</f>
        <v>0</v>
      </c>
      <c r="Z18" s="92">
        <f t="shared" si="3"/>
        <v>0</v>
      </c>
      <c r="AA18" s="153"/>
      <c r="AB18" s="248">
        <f>+'3'!$AB18</f>
        <v>0</v>
      </c>
    </row>
    <row r="19" spans="1:28" ht="17.649999999999999" customHeight="1" x14ac:dyDescent="0.15">
      <c r="A19" s="106"/>
      <c r="B19" s="107"/>
      <c r="C19" s="29"/>
      <c r="D19" s="27"/>
      <c r="E19" s="28"/>
      <c r="F19" s="29"/>
      <c r="G19" s="30" t="e">
        <f t="shared" si="1"/>
        <v>#DIV/0!</v>
      </c>
      <c r="H19" s="31"/>
      <c r="I19" s="27"/>
      <c r="J19" s="27"/>
      <c r="K19" s="56">
        <f t="shared" si="6"/>
        <v>0</v>
      </c>
      <c r="L19" s="57">
        <f t="shared" si="4"/>
        <v>0</v>
      </c>
      <c r="M19" s="29"/>
      <c r="N19" s="58"/>
      <c r="O19" s="59"/>
      <c r="P19" s="59"/>
      <c r="Q19" s="27"/>
      <c r="R19" s="76"/>
      <c r="S19" s="27"/>
      <c r="T19" s="27"/>
      <c r="U19" s="27"/>
      <c r="V19" s="27"/>
      <c r="W19" s="27"/>
      <c r="X19" s="55"/>
      <c r="Y19" s="177">
        <f>+ロット別収量!$B14</f>
        <v>0</v>
      </c>
      <c r="Z19" s="92">
        <f t="shared" si="3"/>
        <v>0</v>
      </c>
      <c r="AA19" s="153"/>
      <c r="AB19" s="248">
        <f>+'3'!$AB19</f>
        <v>0</v>
      </c>
    </row>
    <row r="20" spans="1:28" ht="17.649999999999999" customHeight="1" x14ac:dyDescent="0.15">
      <c r="A20" s="106"/>
      <c r="B20" s="107"/>
      <c r="C20" s="29"/>
      <c r="D20" s="27"/>
      <c r="E20" s="28"/>
      <c r="F20" s="29"/>
      <c r="G20" s="30" t="e">
        <f t="shared" si="1"/>
        <v>#DIV/0!</v>
      </c>
      <c r="H20" s="31"/>
      <c r="I20" s="27"/>
      <c r="J20" s="27"/>
      <c r="K20" s="56">
        <f t="shared" si="6"/>
        <v>0</v>
      </c>
      <c r="L20" s="57">
        <f t="shared" si="4"/>
        <v>0</v>
      </c>
      <c r="M20" s="29"/>
      <c r="N20" s="58"/>
      <c r="O20" s="59"/>
      <c r="P20" s="59"/>
      <c r="Q20" s="27"/>
      <c r="R20" s="76"/>
      <c r="S20" s="27"/>
      <c r="T20" s="27"/>
      <c r="U20" s="27"/>
      <c r="V20" s="27"/>
      <c r="W20" s="27"/>
      <c r="X20" s="55"/>
      <c r="Y20" s="177">
        <f>+ロット別収量!$B15</f>
        <v>0</v>
      </c>
      <c r="Z20" s="92">
        <f t="shared" si="3"/>
        <v>0</v>
      </c>
      <c r="AA20" s="153"/>
      <c r="AB20" s="248">
        <f>+'3'!$AB20</f>
        <v>0</v>
      </c>
    </row>
    <row r="21" spans="1:28" ht="17.649999999999999" customHeight="1" x14ac:dyDescent="0.15">
      <c r="A21" s="25"/>
      <c r="B21" s="5"/>
      <c r="C21" s="29"/>
      <c r="D21" s="27"/>
      <c r="E21" s="28"/>
      <c r="F21" s="29"/>
      <c r="G21" s="30" t="e">
        <f t="shared" si="1"/>
        <v>#DIV/0!</v>
      </c>
      <c r="H21" s="31"/>
      <c r="I21" s="27"/>
      <c r="J21" s="27"/>
      <c r="K21" s="56">
        <f t="shared" ref="K21" si="7">I21*J21</f>
        <v>0</v>
      </c>
      <c r="L21" s="57">
        <f t="shared" si="4"/>
        <v>0</v>
      </c>
      <c r="M21" s="29"/>
      <c r="N21" s="58"/>
      <c r="O21" s="59"/>
      <c r="P21" s="59"/>
      <c r="Q21" s="27"/>
      <c r="R21" s="76"/>
      <c r="S21" s="27"/>
      <c r="T21" s="27"/>
      <c r="U21" s="27"/>
      <c r="V21" s="27"/>
      <c r="W21" s="27"/>
      <c r="X21" s="55"/>
      <c r="Y21" s="177">
        <f>+ロット別収量!$B16</f>
        <v>0</v>
      </c>
      <c r="Z21" s="92">
        <f t="shared" si="3"/>
        <v>0</v>
      </c>
      <c r="AA21" s="153"/>
      <c r="AB21" s="248">
        <f>+'3'!$AB21</f>
        <v>0</v>
      </c>
    </row>
    <row r="22" spans="1:28" ht="17.649999999999999" customHeight="1" x14ac:dyDescent="0.15">
      <c r="A22" s="106"/>
      <c r="B22" s="5"/>
      <c r="C22" s="29"/>
      <c r="D22" s="27"/>
      <c r="E22" s="28"/>
      <c r="F22" s="29"/>
      <c r="G22" s="30" t="e">
        <f t="shared" si="1"/>
        <v>#DIV/0!</v>
      </c>
      <c r="H22" s="31"/>
      <c r="I22" s="27"/>
      <c r="J22" s="27"/>
      <c r="K22" s="56">
        <f t="shared" ref="K22" si="8">I22*J22</f>
        <v>0</v>
      </c>
      <c r="L22" s="57">
        <f t="shared" si="4"/>
        <v>0</v>
      </c>
      <c r="M22" s="29"/>
      <c r="N22" s="58"/>
      <c r="O22" s="59"/>
      <c r="P22" s="59"/>
      <c r="Q22" s="27"/>
      <c r="R22" s="76"/>
      <c r="S22" s="27"/>
      <c r="T22" s="27"/>
      <c r="U22" s="27"/>
      <c r="V22" s="27"/>
      <c r="W22" s="27"/>
      <c r="X22" s="55"/>
      <c r="Y22" s="177">
        <f>+ロット別収量!$B17</f>
        <v>0</v>
      </c>
      <c r="Z22" s="92">
        <f t="shared" si="3"/>
        <v>0</v>
      </c>
      <c r="AA22" s="153"/>
      <c r="AB22" s="248">
        <f>+'3'!$AB22</f>
        <v>0</v>
      </c>
    </row>
    <row r="23" spans="1:28" ht="17.649999999999999" customHeight="1" x14ac:dyDescent="0.15">
      <c r="A23" s="25"/>
      <c r="B23" s="5"/>
      <c r="C23" s="29"/>
      <c r="D23" s="27"/>
      <c r="E23" s="28"/>
      <c r="F23" s="29"/>
      <c r="G23" s="30" t="e">
        <f t="shared" si="1"/>
        <v>#DIV/0!</v>
      </c>
      <c r="H23" s="31"/>
      <c r="I23" s="27"/>
      <c r="J23" s="27"/>
      <c r="K23" s="56">
        <f t="shared" ref="K23:K38" si="9">I23*J23</f>
        <v>0</v>
      </c>
      <c r="L23" s="57">
        <f t="shared" si="4"/>
        <v>0</v>
      </c>
      <c r="M23" s="29"/>
      <c r="N23" s="58"/>
      <c r="O23" s="59"/>
      <c r="P23" s="59"/>
      <c r="Q23" s="27"/>
      <c r="R23" s="76"/>
      <c r="S23" s="27"/>
      <c r="T23" s="27"/>
      <c r="U23" s="27"/>
      <c r="V23" s="27"/>
      <c r="W23" s="27"/>
      <c r="X23" s="55"/>
      <c r="Y23" s="177">
        <f>+ロット別収量!$B18</f>
        <v>0</v>
      </c>
      <c r="Z23" s="92">
        <f t="shared" si="3"/>
        <v>0</v>
      </c>
      <c r="AA23" s="153"/>
      <c r="AB23" s="248">
        <f>+'3'!$AB23</f>
        <v>0</v>
      </c>
    </row>
    <row r="24" spans="1:28" ht="17.649999999999999" customHeight="1" x14ac:dyDescent="0.15">
      <c r="A24" s="25"/>
      <c r="B24" s="5"/>
      <c r="C24" s="29"/>
      <c r="D24" s="27"/>
      <c r="E24" s="28"/>
      <c r="F24" s="29"/>
      <c r="G24" s="30" t="e">
        <f t="shared" si="1"/>
        <v>#DIV/0!</v>
      </c>
      <c r="H24" s="31"/>
      <c r="I24" s="27"/>
      <c r="J24" s="27"/>
      <c r="K24" s="56">
        <f t="shared" si="9"/>
        <v>0</v>
      </c>
      <c r="L24" s="57">
        <f t="shared" ref="L24:L38" si="10">L23+D24-E24</f>
        <v>0</v>
      </c>
      <c r="M24" s="29"/>
      <c r="N24" s="58"/>
      <c r="O24" s="59"/>
      <c r="P24" s="59"/>
      <c r="Q24" s="27"/>
      <c r="R24" s="76"/>
      <c r="S24" s="27"/>
      <c r="T24" s="27"/>
      <c r="U24" s="27"/>
      <c r="V24" s="27"/>
      <c r="W24" s="27"/>
      <c r="X24" s="55"/>
      <c r="Y24" s="177">
        <f>+ロット別収量!$B19</f>
        <v>0</v>
      </c>
      <c r="Z24" s="92">
        <f t="shared" si="3"/>
        <v>0</v>
      </c>
      <c r="AA24" s="153"/>
      <c r="AB24" s="248">
        <f>+'3'!$AB24</f>
        <v>0</v>
      </c>
    </row>
    <row r="25" spans="1:28" ht="17.649999999999999" customHeight="1" x14ac:dyDescent="0.15">
      <c r="A25" s="25"/>
      <c r="B25" s="5"/>
      <c r="C25" s="29"/>
      <c r="D25" s="27"/>
      <c r="E25" s="28"/>
      <c r="F25" s="29"/>
      <c r="G25" s="30" t="e">
        <f t="shared" si="1"/>
        <v>#DIV/0!</v>
      </c>
      <c r="H25" s="31"/>
      <c r="I25" s="27"/>
      <c r="J25" s="27"/>
      <c r="K25" s="56">
        <f t="shared" si="9"/>
        <v>0</v>
      </c>
      <c r="L25" s="57">
        <f t="shared" si="10"/>
        <v>0</v>
      </c>
      <c r="M25" s="29"/>
      <c r="N25" s="58"/>
      <c r="O25" s="59"/>
      <c r="P25" s="59"/>
      <c r="Q25" s="27"/>
      <c r="R25" s="76"/>
      <c r="S25" s="27"/>
      <c r="T25" s="27"/>
      <c r="U25" s="27"/>
      <c r="V25" s="27"/>
      <c r="W25" s="27"/>
      <c r="X25" s="55"/>
      <c r="Y25" s="177">
        <f>+ロット別収量!$B20</f>
        <v>0</v>
      </c>
      <c r="Z25" s="92">
        <f t="shared" si="3"/>
        <v>0</v>
      </c>
      <c r="AA25" s="153"/>
      <c r="AB25" s="248">
        <f>+'3'!$AB25</f>
        <v>0</v>
      </c>
    </row>
    <row r="26" spans="1:28" ht="17.649999999999999" customHeight="1" x14ac:dyDescent="0.15">
      <c r="A26" s="25"/>
      <c r="B26" s="5"/>
      <c r="C26" s="29"/>
      <c r="D26" s="27"/>
      <c r="E26" s="28"/>
      <c r="F26" s="29"/>
      <c r="G26" s="30" t="e">
        <f t="shared" si="1"/>
        <v>#DIV/0!</v>
      </c>
      <c r="H26" s="31"/>
      <c r="I26" s="27"/>
      <c r="J26" s="27"/>
      <c r="K26" s="56">
        <f t="shared" si="9"/>
        <v>0</v>
      </c>
      <c r="L26" s="57">
        <f t="shared" si="10"/>
        <v>0</v>
      </c>
      <c r="M26" s="29"/>
      <c r="N26" s="58"/>
      <c r="O26" s="59"/>
      <c r="P26" s="59"/>
      <c r="Q26" s="27"/>
      <c r="R26" s="76"/>
      <c r="S26" s="27"/>
      <c r="T26" s="27"/>
      <c r="U26" s="27"/>
      <c r="V26" s="27"/>
      <c r="W26" s="27"/>
      <c r="X26" s="55"/>
      <c r="Y26" s="177">
        <f>+ロット別収量!$B21</f>
        <v>0</v>
      </c>
      <c r="Z26" s="92">
        <f t="shared" si="3"/>
        <v>0</v>
      </c>
      <c r="AA26" s="153"/>
      <c r="AB26" s="248">
        <f>+'3'!$AB26</f>
        <v>0</v>
      </c>
    </row>
    <row r="27" spans="1:28" ht="17.649999999999999" customHeight="1" x14ac:dyDescent="0.15">
      <c r="A27" s="25"/>
      <c r="B27" s="5"/>
      <c r="C27" s="29"/>
      <c r="D27" s="27"/>
      <c r="E27" s="28"/>
      <c r="F27" s="29"/>
      <c r="G27" s="30" t="e">
        <f t="shared" si="1"/>
        <v>#DIV/0!</v>
      </c>
      <c r="H27" s="31"/>
      <c r="I27" s="27"/>
      <c r="J27" s="27"/>
      <c r="K27" s="56">
        <f t="shared" si="9"/>
        <v>0</v>
      </c>
      <c r="L27" s="57">
        <f t="shared" si="10"/>
        <v>0</v>
      </c>
      <c r="M27" s="29"/>
      <c r="N27" s="58"/>
      <c r="O27" s="59"/>
      <c r="P27" s="59"/>
      <c r="Q27" s="27"/>
      <c r="R27" s="76"/>
      <c r="S27" s="27"/>
      <c r="T27" s="27"/>
      <c r="U27" s="27"/>
      <c r="V27" s="27"/>
      <c r="W27" s="27"/>
      <c r="X27" s="55"/>
      <c r="Y27" s="177">
        <f>+ロット別収量!$B22</f>
        <v>0</v>
      </c>
      <c r="Z27" s="92">
        <f t="shared" si="3"/>
        <v>0</v>
      </c>
      <c r="AA27" s="153"/>
      <c r="AB27" s="248">
        <f>+'3'!$AB27</f>
        <v>0</v>
      </c>
    </row>
    <row r="28" spans="1:28" ht="17.649999999999999" customHeight="1" x14ac:dyDescent="0.15">
      <c r="A28" s="25"/>
      <c r="B28" s="5"/>
      <c r="C28" s="29"/>
      <c r="D28" s="27"/>
      <c r="E28" s="28"/>
      <c r="F28" s="29"/>
      <c r="G28" s="30" t="e">
        <f t="shared" si="1"/>
        <v>#DIV/0!</v>
      </c>
      <c r="H28" s="31"/>
      <c r="I28" s="27"/>
      <c r="J28" s="27"/>
      <c r="K28" s="56">
        <f t="shared" si="9"/>
        <v>0</v>
      </c>
      <c r="L28" s="57">
        <f t="shared" si="10"/>
        <v>0</v>
      </c>
      <c r="M28" s="29"/>
      <c r="N28" s="58"/>
      <c r="O28" s="59"/>
      <c r="P28" s="59"/>
      <c r="Q28" s="27"/>
      <c r="R28" s="76"/>
      <c r="S28" s="27"/>
      <c r="T28" s="27"/>
      <c r="U28" s="27"/>
      <c r="V28" s="27"/>
      <c r="W28" s="27"/>
      <c r="X28" s="55"/>
      <c r="Y28" s="177">
        <f>+ロット別収量!$B23</f>
        <v>0</v>
      </c>
      <c r="Z28" s="92">
        <f t="shared" si="3"/>
        <v>0</v>
      </c>
      <c r="AA28" s="153"/>
      <c r="AB28" s="248">
        <f>+'3'!$AB28</f>
        <v>0</v>
      </c>
    </row>
    <row r="29" spans="1:28" ht="17.649999999999999" customHeight="1" x14ac:dyDescent="0.15">
      <c r="A29" s="25"/>
      <c r="B29" s="5"/>
      <c r="C29" s="29"/>
      <c r="D29" s="27"/>
      <c r="E29" s="28"/>
      <c r="F29" s="29"/>
      <c r="G29" s="30" t="e">
        <f t="shared" si="1"/>
        <v>#DIV/0!</v>
      </c>
      <c r="H29" s="31"/>
      <c r="I29" s="27"/>
      <c r="J29" s="27"/>
      <c r="K29" s="56">
        <f t="shared" si="9"/>
        <v>0</v>
      </c>
      <c r="L29" s="57">
        <f t="shared" si="10"/>
        <v>0</v>
      </c>
      <c r="M29" s="29"/>
      <c r="N29" s="58"/>
      <c r="O29" s="59"/>
      <c r="P29" s="59"/>
      <c r="Q29" s="27"/>
      <c r="R29" s="76"/>
      <c r="S29" s="27"/>
      <c r="T29" s="27"/>
      <c r="U29" s="27"/>
      <c r="V29" s="27"/>
      <c r="W29" s="27"/>
      <c r="X29" s="55"/>
      <c r="Y29" s="5"/>
      <c r="Z29" s="93"/>
    </row>
    <row r="30" spans="1:28" ht="17.649999999999999" customHeight="1" x14ac:dyDescent="0.15">
      <c r="A30" s="25"/>
      <c r="B30" s="5"/>
      <c r="C30" s="29"/>
      <c r="D30" s="27"/>
      <c r="E30" s="28"/>
      <c r="F30" s="29"/>
      <c r="G30" s="30" t="e">
        <f t="shared" si="1"/>
        <v>#DIV/0!</v>
      </c>
      <c r="H30" s="31"/>
      <c r="I30" s="27"/>
      <c r="J30" s="27"/>
      <c r="K30" s="56">
        <f t="shared" si="9"/>
        <v>0</v>
      </c>
      <c r="L30" s="57">
        <f t="shared" si="10"/>
        <v>0</v>
      </c>
      <c r="M30" s="29"/>
      <c r="N30" s="58"/>
      <c r="O30" s="59"/>
      <c r="P30" s="59"/>
      <c r="Q30" s="27"/>
      <c r="R30" s="76"/>
      <c r="S30" s="27"/>
      <c r="T30" s="27"/>
      <c r="U30" s="27"/>
      <c r="V30" s="27"/>
      <c r="W30" s="27"/>
      <c r="X30" s="55"/>
      <c r="Y30" s="5"/>
      <c r="Z30" s="93"/>
    </row>
    <row r="31" spans="1:28" ht="17.649999999999999" customHeight="1" x14ac:dyDescent="0.15">
      <c r="A31" s="25"/>
      <c r="B31" s="5"/>
      <c r="C31" s="29"/>
      <c r="D31" s="27"/>
      <c r="E31" s="28"/>
      <c r="F31" s="29"/>
      <c r="G31" s="30" t="e">
        <f t="shared" si="1"/>
        <v>#DIV/0!</v>
      </c>
      <c r="H31" s="31"/>
      <c r="I31" s="27"/>
      <c r="J31" s="27"/>
      <c r="K31" s="56">
        <f t="shared" si="9"/>
        <v>0</v>
      </c>
      <c r="L31" s="57">
        <f t="shared" si="10"/>
        <v>0</v>
      </c>
      <c r="M31" s="29"/>
      <c r="N31" s="58"/>
      <c r="O31" s="59"/>
      <c r="P31" s="59"/>
      <c r="Q31" s="27"/>
      <c r="R31" s="76"/>
      <c r="S31" s="27"/>
      <c r="T31" s="27"/>
      <c r="U31" s="27"/>
      <c r="V31" s="27"/>
      <c r="W31" s="27"/>
      <c r="X31" s="55"/>
      <c r="Y31" s="5"/>
      <c r="Z31" s="93"/>
    </row>
    <row r="32" spans="1:28" ht="17.649999999999999" customHeight="1" x14ac:dyDescent="0.15">
      <c r="A32" s="25"/>
      <c r="B32" s="5"/>
      <c r="C32" s="29"/>
      <c r="D32" s="27"/>
      <c r="E32" s="28"/>
      <c r="F32" s="29"/>
      <c r="G32" s="30" t="e">
        <f t="shared" si="1"/>
        <v>#DIV/0!</v>
      </c>
      <c r="H32" s="31"/>
      <c r="I32" s="27"/>
      <c r="J32" s="27"/>
      <c r="K32" s="56">
        <f t="shared" si="9"/>
        <v>0</v>
      </c>
      <c r="L32" s="57">
        <f t="shared" si="10"/>
        <v>0</v>
      </c>
      <c r="M32" s="29"/>
      <c r="N32" s="58"/>
      <c r="O32" s="59"/>
      <c r="P32" s="59"/>
      <c r="Q32" s="27"/>
      <c r="R32" s="76"/>
      <c r="S32" s="27"/>
      <c r="T32" s="27"/>
      <c r="U32" s="27"/>
      <c r="V32" s="27"/>
      <c r="W32" s="27"/>
      <c r="X32" s="55"/>
      <c r="Y32" s="5"/>
      <c r="Z32" s="93"/>
    </row>
    <row r="33" spans="1:26" ht="17.649999999999999" customHeight="1" x14ac:dyDescent="0.15">
      <c r="A33" s="25"/>
      <c r="B33" s="5"/>
      <c r="C33" s="29"/>
      <c r="D33" s="27"/>
      <c r="E33" s="28"/>
      <c r="F33" s="29"/>
      <c r="G33" s="30" t="e">
        <f t="shared" si="1"/>
        <v>#DIV/0!</v>
      </c>
      <c r="H33" s="31"/>
      <c r="I33" s="27"/>
      <c r="J33" s="27"/>
      <c r="K33" s="56">
        <f t="shared" si="9"/>
        <v>0</v>
      </c>
      <c r="L33" s="57">
        <f t="shared" si="10"/>
        <v>0</v>
      </c>
      <c r="M33" s="29"/>
      <c r="N33" s="58"/>
      <c r="O33" s="59"/>
      <c r="P33" s="59"/>
      <c r="Q33" s="27"/>
      <c r="R33" s="76"/>
      <c r="S33" s="27"/>
      <c r="T33" s="27"/>
      <c r="U33" s="27"/>
      <c r="V33" s="27"/>
      <c r="W33" s="27"/>
      <c r="X33" s="55"/>
      <c r="Y33" s="5"/>
      <c r="Z33" s="93"/>
    </row>
    <row r="34" spans="1:26" ht="17.649999999999999" customHeight="1" x14ac:dyDescent="0.15">
      <c r="A34" s="25"/>
      <c r="B34" s="5"/>
      <c r="C34" s="29"/>
      <c r="D34" s="27"/>
      <c r="E34" s="28"/>
      <c r="F34" s="29"/>
      <c r="G34" s="30" t="e">
        <f t="shared" si="1"/>
        <v>#DIV/0!</v>
      </c>
      <c r="H34" s="31"/>
      <c r="I34" s="27"/>
      <c r="J34" s="27"/>
      <c r="K34" s="56">
        <f t="shared" si="9"/>
        <v>0</v>
      </c>
      <c r="L34" s="57">
        <f t="shared" si="10"/>
        <v>0</v>
      </c>
      <c r="M34" s="29"/>
      <c r="N34" s="58"/>
      <c r="O34" s="59"/>
      <c r="P34" s="59"/>
      <c r="Q34" s="27"/>
      <c r="R34" s="76"/>
      <c r="S34" s="27"/>
      <c r="T34" s="27"/>
      <c r="U34" s="27"/>
      <c r="V34" s="27"/>
      <c r="W34" s="27"/>
      <c r="X34" s="55"/>
      <c r="Y34" s="5"/>
      <c r="Z34" s="93"/>
    </row>
    <row r="35" spans="1:26" ht="17.649999999999999" customHeight="1" x14ac:dyDescent="0.15">
      <c r="A35" s="25"/>
      <c r="B35" s="5"/>
      <c r="C35" s="29"/>
      <c r="D35" s="27"/>
      <c r="E35" s="28"/>
      <c r="F35" s="29"/>
      <c r="G35" s="30" t="e">
        <f t="shared" si="1"/>
        <v>#DIV/0!</v>
      </c>
      <c r="H35" s="31"/>
      <c r="I35" s="27"/>
      <c r="J35" s="27"/>
      <c r="K35" s="56">
        <f t="shared" si="9"/>
        <v>0</v>
      </c>
      <c r="L35" s="57">
        <f t="shared" si="10"/>
        <v>0</v>
      </c>
      <c r="M35" s="29"/>
      <c r="N35" s="58"/>
      <c r="O35" s="59"/>
      <c r="P35" s="59"/>
      <c r="Q35" s="27"/>
      <c r="R35" s="76"/>
      <c r="S35" s="27"/>
      <c r="T35" s="27"/>
      <c r="U35" s="27"/>
      <c r="V35" s="27"/>
      <c r="W35" s="27"/>
      <c r="X35" s="55"/>
      <c r="Y35" s="5"/>
      <c r="Z35" s="93"/>
    </row>
    <row r="36" spans="1:26" ht="17.649999999999999" customHeight="1" x14ac:dyDescent="0.15">
      <c r="A36" s="25"/>
      <c r="B36" s="5"/>
      <c r="C36" s="29"/>
      <c r="D36" s="27"/>
      <c r="E36" s="28"/>
      <c r="F36" s="29"/>
      <c r="G36" s="30" t="e">
        <f t="shared" si="1"/>
        <v>#DIV/0!</v>
      </c>
      <c r="H36" s="31"/>
      <c r="I36" s="27"/>
      <c r="J36" s="27"/>
      <c r="K36" s="56">
        <f t="shared" si="9"/>
        <v>0</v>
      </c>
      <c r="L36" s="57">
        <f t="shared" si="10"/>
        <v>0</v>
      </c>
      <c r="M36" s="29"/>
      <c r="N36" s="58"/>
      <c r="O36" s="59"/>
      <c r="P36" s="59"/>
      <c r="Q36" s="27"/>
      <c r="R36" s="76"/>
      <c r="S36" s="27"/>
      <c r="T36" s="27"/>
      <c r="U36" s="27"/>
      <c r="V36" s="27"/>
      <c r="W36" s="27"/>
      <c r="X36" s="55"/>
      <c r="Y36" s="5"/>
      <c r="Z36" s="93"/>
    </row>
    <row r="37" spans="1:26" ht="17.649999999999999" customHeight="1" x14ac:dyDescent="0.15">
      <c r="A37" s="25"/>
      <c r="B37" s="5"/>
      <c r="C37" s="29"/>
      <c r="D37" s="27"/>
      <c r="E37" s="28"/>
      <c r="F37" s="29"/>
      <c r="G37" s="30" t="e">
        <f t="shared" si="1"/>
        <v>#DIV/0!</v>
      </c>
      <c r="H37" s="31"/>
      <c r="I37" s="27"/>
      <c r="J37" s="27"/>
      <c r="K37" s="56">
        <f t="shared" si="9"/>
        <v>0</v>
      </c>
      <c r="L37" s="57">
        <f t="shared" si="10"/>
        <v>0</v>
      </c>
      <c r="M37" s="29"/>
      <c r="N37" s="58"/>
      <c r="O37" s="59"/>
      <c r="P37" s="59"/>
      <c r="Q37" s="27"/>
      <c r="R37" s="76"/>
      <c r="S37" s="27"/>
      <c r="T37" s="27"/>
      <c r="U37" s="27"/>
      <c r="V37" s="27"/>
      <c r="W37" s="27"/>
      <c r="X37" s="55"/>
      <c r="Y37" s="5"/>
      <c r="Z37" s="93"/>
    </row>
    <row r="38" spans="1:26" ht="17.649999999999999" customHeight="1" x14ac:dyDescent="0.15">
      <c r="A38" s="25"/>
      <c r="B38" s="5"/>
      <c r="C38" s="29"/>
      <c r="D38" s="27"/>
      <c r="E38" s="28"/>
      <c r="F38" s="29"/>
      <c r="G38" s="30" t="e">
        <f t="shared" si="1"/>
        <v>#DIV/0!</v>
      </c>
      <c r="H38" s="31"/>
      <c r="I38" s="27"/>
      <c r="J38" s="27"/>
      <c r="K38" s="56">
        <f t="shared" si="9"/>
        <v>0</v>
      </c>
      <c r="L38" s="57">
        <f t="shared" si="10"/>
        <v>0</v>
      </c>
      <c r="M38" s="29"/>
      <c r="N38" s="58"/>
      <c r="O38" s="59"/>
      <c r="P38" s="59"/>
      <c r="Q38" s="27"/>
      <c r="R38" s="76"/>
      <c r="S38" s="27"/>
      <c r="T38" s="27"/>
      <c r="U38" s="27"/>
      <c r="V38" s="27"/>
      <c r="W38" s="27"/>
      <c r="X38" s="55"/>
      <c r="Y38" s="5"/>
      <c r="Z38" s="93"/>
    </row>
    <row r="39" spans="1:26" ht="17.649999999999999" customHeight="1" x14ac:dyDescent="0.15">
      <c r="A39" s="29" t="s">
        <v>31</v>
      </c>
      <c r="B39" s="5"/>
      <c r="C39" s="29"/>
      <c r="D39" s="32">
        <f>SUM(D9:D38)</f>
        <v>0</v>
      </c>
      <c r="E39" s="32">
        <f>SUM(E9:E38)</f>
        <v>0</v>
      </c>
      <c r="F39" s="29"/>
      <c r="G39" s="33"/>
      <c r="H39" s="33"/>
      <c r="I39" s="33"/>
      <c r="J39" s="60">
        <f>SUM(J9:J38)</f>
        <v>0</v>
      </c>
      <c r="K39" s="61">
        <f>SUM(K9:K38)</f>
        <v>0</v>
      </c>
      <c r="L39" s="57">
        <f>L38</f>
        <v>0</v>
      </c>
      <c r="M39" s="62"/>
      <c r="N39" s="58"/>
      <c r="O39" s="63">
        <f t="shared" ref="O39" si="11">SUM(O9:O38)</f>
        <v>0</v>
      </c>
      <c r="P39" s="63">
        <f t="shared" ref="P39" si="12">SUM(P9:P38)</f>
        <v>0</v>
      </c>
      <c r="Q39" s="77">
        <f t="shared" ref="Q39:W39" si="13">SUM(Q9:Q38)</f>
        <v>0</v>
      </c>
      <c r="R39" s="78">
        <f t="shared" si="13"/>
        <v>0</v>
      </c>
      <c r="S39" s="79">
        <f t="shared" si="13"/>
        <v>0</v>
      </c>
      <c r="T39" s="79">
        <f t="shared" si="13"/>
        <v>0</v>
      </c>
      <c r="U39" s="78">
        <f t="shared" si="13"/>
        <v>0</v>
      </c>
      <c r="V39" s="79">
        <f t="shared" si="13"/>
        <v>0</v>
      </c>
      <c r="W39" s="79">
        <f t="shared" si="13"/>
        <v>0</v>
      </c>
      <c r="X39" s="80"/>
      <c r="Y39" s="5"/>
      <c r="Z39" s="92">
        <f>SUM(Z9:Z38)</f>
        <v>0</v>
      </c>
    </row>
    <row r="40" spans="1:26" ht="17.649999999999999" customHeight="1" x14ac:dyDescent="0.15">
      <c r="A40" s="34"/>
      <c r="B40" s="34"/>
      <c r="C40" s="35"/>
      <c r="D40" s="35"/>
      <c r="E40" s="35"/>
      <c r="F40" s="36"/>
      <c r="G40" s="11">
        <f>COUNTIFS(G9:G38,"&gt;100")</f>
        <v>0</v>
      </c>
      <c r="H40" s="37"/>
      <c r="I40" s="37"/>
      <c r="J40" s="64"/>
      <c r="K40" s="36"/>
      <c r="L40" s="65"/>
      <c r="M40" s="35"/>
      <c r="N40" s="34"/>
      <c r="O40" s="34"/>
      <c r="P40" s="34"/>
      <c r="Q40" s="81">
        <f>P39+Q39</f>
        <v>0</v>
      </c>
      <c r="R40" s="82"/>
      <c r="S40" s="82"/>
      <c r="T40" s="79">
        <f>S39+T39</f>
        <v>0</v>
      </c>
      <c r="U40" s="83"/>
      <c r="V40" s="83"/>
      <c r="W40" s="79">
        <f>V39+W39</f>
        <v>0</v>
      </c>
      <c r="X40" s="82"/>
      <c r="Y40" s="94"/>
    </row>
    <row r="41" spans="1:26" ht="20.25" customHeight="1" x14ac:dyDescent="0.15">
      <c r="A41" s="38"/>
      <c r="B41" s="38"/>
      <c r="C41" s="39"/>
      <c r="D41" s="39"/>
      <c r="E41" s="39"/>
      <c r="F41" s="40"/>
      <c r="G41" s="40"/>
      <c r="H41" s="40"/>
      <c r="I41" s="40"/>
      <c r="J41" s="66" t="s">
        <v>32</v>
      </c>
      <c r="K41" s="33" t="s">
        <v>33</v>
      </c>
      <c r="L41" s="40"/>
      <c r="M41" s="38"/>
      <c r="N41" s="279" t="s">
        <v>34</v>
      </c>
      <c r="O41" s="279"/>
      <c r="P41" s="280"/>
      <c r="Q41" s="60">
        <f>Q5+O39-Q40</f>
        <v>0</v>
      </c>
      <c r="R41" s="84"/>
      <c r="S41" s="85"/>
      <c r="T41" s="86">
        <f>R5+R39-T40</f>
        <v>0</v>
      </c>
      <c r="U41" s="85"/>
      <c r="V41" s="85"/>
      <c r="W41" s="86">
        <f>S5+U39-W40</f>
        <v>0</v>
      </c>
      <c r="X41" s="83"/>
      <c r="Y41" s="94"/>
    </row>
    <row r="42" spans="1:26" ht="17.649999999999999" customHeight="1" x14ac:dyDescent="0.15">
      <c r="A42" s="38"/>
      <c r="B42" s="38"/>
      <c r="C42" s="39"/>
      <c r="D42" s="39"/>
      <c r="E42" s="39"/>
      <c r="F42" s="40"/>
      <c r="G42" s="40"/>
      <c r="H42" s="40"/>
      <c r="I42" s="67" t="s">
        <v>30</v>
      </c>
      <c r="J42" s="32">
        <f>SUMIF($M$9:$M$38,I42,$J$9:$J$38)</f>
        <v>0</v>
      </c>
      <c r="K42" s="61">
        <f>SUMIF($M$9:$M$38,I42,$K$9:$K$38)</f>
        <v>0</v>
      </c>
      <c r="L42" s="40"/>
      <c r="M42" s="39"/>
      <c r="N42" s="38"/>
      <c r="O42" s="38"/>
      <c r="P42" s="38"/>
      <c r="Q42" s="29" t="s">
        <v>4</v>
      </c>
      <c r="R42" s="84"/>
      <c r="S42" s="87"/>
      <c r="T42" s="55" t="s">
        <v>5</v>
      </c>
      <c r="U42" s="87"/>
      <c r="V42" s="87"/>
      <c r="W42" s="55" t="s">
        <v>6</v>
      </c>
      <c r="X42" s="83"/>
      <c r="Y42" s="94"/>
    </row>
    <row r="43" spans="1:26" ht="17.649999999999999" customHeight="1" x14ac:dyDescent="0.15">
      <c r="A43" s="41"/>
      <c r="B43" s="41"/>
      <c r="C43" s="42"/>
      <c r="D43" s="42"/>
      <c r="E43" s="42"/>
      <c r="F43" s="43"/>
      <c r="G43" s="43"/>
      <c r="H43" s="43"/>
      <c r="I43" s="41" t="s">
        <v>35</v>
      </c>
      <c r="J43" s="68">
        <f>SUM('4:6'!J42)</f>
        <v>0</v>
      </c>
      <c r="K43" s="61">
        <f>SUM('4:6'!K42)</f>
        <v>0</v>
      </c>
      <c r="L43" s="69"/>
      <c r="M43" s="38"/>
      <c r="N43" s="279" t="s">
        <v>36</v>
      </c>
      <c r="O43" s="279"/>
      <c r="P43" s="280"/>
      <c r="Q43" s="32">
        <f>SUM('4:6'!Q40)</f>
        <v>0</v>
      </c>
      <c r="R43" s="84"/>
      <c r="S43" s="88"/>
      <c r="T43" s="68">
        <f>SUM('4:6'!T40)</f>
        <v>0</v>
      </c>
      <c r="U43" s="89"/>
      <c r="V43" s="89"/>
      <c r="W43" s="68">
        <f>SUM('4:6'!W40)</f>
        <v>0</v>
      </c>
      <c r="X43" s="87"/>
      <c r="Y43" s="94"/>
    </row>
    <row r="44" spans="1:26" ht="17.649999999999999" customHeight="1" x14ac:dyDescent="0.15">
      <c r="A44" s="41"/>
      <c r="B44" s="41"/>
      <c r="C44" s="42"/>
      <c r="D44" s="42"/>
      <c r="E44" s="42"/>
      <c r="F44" s="43"/>
      <c r="G44" s="43"/>
      <c r="H44" s="43"/>
      <c r="I44" s="41"/>
      <c r="J44" s="70"/>
      <c r="K44" s="36"/>
      <c r="L44" s="69"/>
      <c r="M44" s="39"/>
      <c r="N44" s="41"/>
      <c r="O44" s="41"/>
      <c r="P44" s="41"/>
      <c r="Q44" s="70"/>
      <c r="R44" s="88"/>
      <c r="S44" s="88"/>
      <c r="T44" s="88"/>
      <c r="U44" s="88"/>
      <c r="V44" s="88"/>
      <c r="W44" s="88"/>
      <c r="X44" s="83"/>
    </row>
    <row r="45" spans="1:26" ht="17.649999999999999" customHeight="1" x14ac:dyDescent="0.15">
      <c r="A45" s="41"/>
      <c r="B45" s="41"/>
      <c r="C45" s="42"/>
      <c r="D45" s="42"/>
      <c r="E45" s="42"/>
      <c r="F45" s="43"/>
      <c r="G45" s="43"/>
      <c r="H45" s="43"/>
      <c r="I45" s="41"/>
      <c r="J45" s="41"/>
      <c r="K45" s="71"/>
      <c r="L45" s="69"/>
      <c r="M45" s="39"/>
      <c r="N45" s="41"/>
      <c r="O45" s="41"/>
      <c r="P45" s="41"/>
      <c r="Q45" s="41"/>
      <c r="R45" s="88"/>
      <c r="S45" s="88"/>
      <c r="T45" s="88"/>
      <c r="U45" s="88"/>
      <c r="V45" s="88"/>
      <c r="W45" s="88"/>
      <c r="X45" s="87"/>
    </row>
  </sheetData>
  <customSheetViews>
    <customSheetView guid="{A82FB63C-2A94-42D5-9C7A-4B6A140511F1}">
      <selection activeCell="AC1" sqref="AC1"/>
      <pageMargins left="0.39370078740157483" right="0.39370078740157483" top="0" bottom="0" header="0.51181102362204722" footer="0.51181102362204722"/>
      <printOptions horizontalCentered="1" verticalCentered="1" headings="1"/>
      <pageSetup paperSize="9" scale="80" orientation="landscape" r:id="rId1"/>
      <headerFooter alignWithMargins="0"/>
    </customSheetView>
  </customSheetViews>
  <mergeCells count="25">
    <mergeCell ref="X7:X8"/>
    <mergeCell ref="Y7:Y8"/>
    <mergeCell ref="Z7:Z8"/>
    <mergeCell ref="O3:P5"/>
    <mergeCell ref="U7:W7"/>
    <mergeCell ref="N41:P41"/>
    <mergeCell ref="N43:P43"/>
    <mergeCell ref="A7:A8"/>
    <mergeCell ref="B7:B8"/>
    <mergeCell ref="C7:C8"/>
    <mergeCell ref="D7:D8"/>
    <mergeCell ref="E7:E8"/>
    <mergeCell ref="F7:F8"/>
    <mergeCell ref="G7:G8"/>
    <mergeCell ref="L7:L8"/>
    <mergeCell ref="M7:M8"/>
    <mergeCell ref="N7:N8"/>
    <mergeCell ref="C3:E3"/>
    <mergeCell ref="I3:M3"/>
    <mergeCell ref="H7:K7"/>
    <mergeCell ref="O7:Q7"/>
    <mergeCell ref="R7:T7"/>
    <mergeCell ref="Q3:Q4"/>
    <mergeCell ref="R3:R4"/>
    <mergeCell ref="S3:S4"/>
  </mergeCells>
  <phoneticPr fontId="22"/>
  <conditionalFormatting sqref="G9:G10 G18:G38">
    <cfRule type="expression" dxfId="31" priority="2" stopIfTrue="1">
      <formula>ISERROR(G9)</formula>
    </cfRule>
  </conditionalFormatting>
  <conditionalFormatting sqref="G11:G17">
    <cfRule type="expression" dxfId="30" priority="1" stopIfTrue="1">
      <formula>ISERROR(G11)</formula>
    </cfRule>
  </conditionalFormatting>
  <dataValidations count="1">
    <dataValidation allowBlank="1" showInputMessage="1" showErrorMessage="1" sqref="X7:X45 H9:H38" xr:uid="{00000000-0002-0000-0200-000000000000}"/>
  </dataValidations>
  <printOptions horizontalCentered="1" verticalCentered="1"/>
  <pageMargins left="0.39370078740157483" right="0.39370078740157483" top="0" bottom="0" header="0.51181102362204722" footer="0.51181102362204722"/>
  <pageSetup paperSize="9" scale="8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45"/>
  <sheetViews>
    <sheetView zoomScaleNormal="100" workbookViewId="0">
      <selection activeCell="C21" sqref="C21"/>
    </sheetView>
  </sheetViews>
  <sheetFormatPr defaultColWidth="9" defaultRowHeight="13.5" x14ac:dyDescent="0.15"/>
  <cols>
    <col min="1" max="1" width="8" style="11" customWidth="1"/>
    <col min="2" max="2" width="7.125" style="11" customWidth="1"/>
    <col min="3" max="3" width="9.25" style="11" customWidth="1"/>
    <col min="4" max="4" width="6.625" style="11" customWidth="1"/>
    <col min="5" max="6" width="6.25" style="11" customWidth="1"/>
    <col min="7" max="8" width="5.25" style="11" customWidth="1"/>
    <col min="9" max="11" width="5.375" style="11" customWidth="1"/>
    <col min="12" max="12" width="7.625" style="11" customWidth="1"/>
    <col min="13" max="13" width="5" style="11" customWidth="1"/>
    <col min="14" max="14" width="7.125" style="11" customWidth="1"/>
    <col min="15" max="17" width="3.625" style="11" customWidth="1"/>
    <col min="18" max="18" width="4.25" style="11" customWidth="1"/>
    <col min="19" max="19" width="3.625" style="11" customWidth="1"/>
    <col min="20" max="23" width="4.25" style="11" customWidth="1"/>
    <col min="24" max="24" width="8.625" style="11" customWidth="1"/>
    <col min="25" max="25" width="7.125" style="11" customWidth="1"/>
    <col min="26" max="28" width="6.625" style="11" customWidth="1"/>
    <col min="29" max="16384" width="9" style="11"/>
  </cols>
  <sheetData>
    <row r="1" spans="1:28" ht="19.899999999999999" customHeight="1" x14ac:dyDescent="0.15">
      <c r="A1" s="12" t="s">
        <v>0</v>
      </c>
      <c r="B1" s="12"/>
      <c r="C1" s="12"/>
      <c r="D1" s="12"/>
      <c r="E1" s="12"/>
      <c r="F1" s="13"/>
      <c r="G1" s="13"/>
      <c r="H1" s="13"/>
      <c r="J1" s="47"/>
      <c r="K1" s="47"/>
      <c r="M1" s="47"/>
      <c r="N1" s="47"/>
      <c r="O1" s="47"/>
      <c r="P1" s="47"/>
      <c r="Q1" s="13"/>
    </row>
    <row r="2" spans="1:28" ht="9" customHeight="1" x14ac:dyDescent="0.15">
      <c r="A2" s="14"/>
      <c r="B2" s="14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28" ht="19.899999999999999" customHeight="1" x14ac:dyDescent="0.15">
      <c r="A3" s="15" t="s">
        <v>1</v>
      </c>
      <c r="B3" s="16"/>
      <c r="C3" s="290">
        <f>+'4'!$C$3:$E$3</f>
        <v>0</v>
      </c>
      <c r="D3" s="291"/>
      <c r="E3" s="291"/>
      <c r="F3" s="17"/>
      <c r="G3" s="18" t="s">
        <v>2</v>
      </c>
      <c r="H3" s="14"/>
      <c r="I3" s="292">
        <f>'4'!I3</f>
        <v>0</v>
      </c>
      <c r="J3" s="292"/>
      <c r="K3" s="292"/>
      <c r="L3" s="292"/>
      <c r="M3" s="292"/>
      <c r="N3" s="49"/>
      <c r="O3" s="296" t="s">
        <v>37</v>
      </c>
      <c r="P3" s="297"/>
      <c r="Q3" s="277" t="s">
        <v>4</v>
      </c>
      <c r="R3" s="277" t="s">
        <v>5</v>
      </c>
      <c r="S3" s="277" t="s">
        <v>6</v>
      </c>
      <c r="T3" s="46"/>
      <c r="U3" s="46"/>
      <c r="V3" s="46"/>
      <c r="W3" s="46"/>
    </row>
    <row r="4" spans="1:28" ht="9" customHeight="1" x14ac:dyDescent="0.15">
      <c r="A4" s="19"/>
      <c r="B4" s="19"/>
      <c r="C4" s="19"/>
      <c r="D4" s="19"/>
      <c r="E4" s="19"/>
      <c r="F4" s="13"/>
      <c r="G4" s="13"/>
      <c r="H4" s="14"/>
      <c r="I4" s="14"/>
      <c r="J4" s="14"/>
      <c r="K4" s="14"/>
      <c r="L4" s="14"/>
      <c r="M4" s="13"/>
      <c r="N4" s="49"/>
      <c r="O4" s="298"/>
      <c r="P4" s="299"/>
      <c r="Q4" s="278"/>
      <c r="R4" s="278"/>
      <c r="S4" s="278"/>
      <c r="T4" s="46"/>
      <c r="U4" s="46"/>
      <c r="V4" s="46"/>
      <c r="W4" s="46"/>
    </row>
    <row r="5" spans="1:28" ht="20.25" customHeight="1" x14ac:dyDescent="0.15">
      <c r="A5" s="48" t="str">
        <f>'4'!A5</f>
        <v>令和　年4月1日～令和　年3月31日</v>
      </c>
      <c r="B5" s="20"/>
      <c r="C5" s="20"/>
      <c r="D5" s="20"/>
      <c r="E5" s="20"/>
      <c r="F5" s="20"/>
      <c r="G5" s="21"/>
      <c r="H5" s="22" t="s">
        <v>38</v>
      </c>
      <c r="I5" s="50"/>
      <c r="J5" s="51"/>
      <c r="K5" s="52"/>
      <c r="L5" s="53">
        <f>SUM('6'!$L$39)</f>
        <v>0</v>
      </c>
      <c r="M5" s="17"/>
      <c r="N5" s="49"/>
      <c r="O5" s="300"/>
      <c r="P5" s="301"/>
      <c r="Q5" s="68">
        <f>'6'!Q41</f>
        <v>0</v>
      </c>
      <c r="R5" s="73">
        <f>'6'!T41</f>
        <v>0</v>
      </c>
      <c r="S5" s="73">
        <f>'6'!W41</f>
        <v>0</v>
      </c>
      <c r="T5" s="74"/>
      <c r="U5" s="74"/>
      <c r="V5" s="74"/>
      <c r="W5" s="74"/>
    </row>
    <row r="6" spans="1:28" ht="15.4" customHeight="1" x14ac:dyDescent="0.15">
      <c r="A6" s="13"/>
      <c r="B6" s="13"/>
      <c r="C6" s="13"/>
      <c r="D6" s="13"/>
      <c r="E6" s="13"/>
      <c r="F6" s="13"/>
      <c r="G6" s="13"/>
      <c r="H6" s="19"/>
      <c r="I6" s="19"/>
      <c r="J6" s="19"/>
      <c r="K6" s="19"/>
      <c r="L6" s="19"/>
      <c r="M6" s="13"/>
      <c r="N6" s="54"/>
      <c r="O6" s="54"/>
      <c r="P6" s="54"/>
      <c r="Q6" s="13"/>
    </row>
    <row r="7" spans="1:28" ht="25.5" customHeight="1" x14ac:dyDescent="0.15">
      <c r="A7" s="274" t="s">
        <v>8</v>
      </c>
      <c r="B7" s="281" t="s">
        <v>75</v>
      </c>
      <c r="C7" s="274" t="s">
        <v>9</v>
      </c>
      <c r="D7" s="282" t="s">
        <v>10</v>
      </c>
      <c r="E7" s="282" t="s">
        <v>11</v>
      </c>
      <c r="F7" s="274" t="s">
        <v>12</v>
      </c>
      <c r="G7" s="274" t="s">
        <v>13</v>
      </c>
      <c r="H7" s="274" t="s">
        <v>14</v>
      </c>
      <c r="I7" s="274"/>
      <c r="J7" s="274"/>
      <c r="K7" s="274"/>
      <c r="L7" s="274" t="s">
        <v>15</v>
      </c>
      <c r="M7" s="282" t="s">
        <v>16</v>
      </c>
      <c r="N7" s="284" t="s">
        <v>17</v>
      </c>
      <c r="O7" s="275" t="s">
        <v>18</v>
      </c>
      <c r="P7" s="275"/>
      <c r="Q7" s="275"/>
      <c r="R7" s="276" t="s">
        <v>19</v>
      </c>
      <c r="S7" s="276"/>
      <c r="T7" s="276"/>
      <c r="U7" s="276" t="s">
        <v>20</v>
      </c>
      <c r="V7" s="276"/>
      <c r="W7" s="276"/>
      <c r="X7" s="294" t="s">
        <v>21</v>
      </c>
      <c r="Y7" s="281" t="s">
        <v>75</v>
      </c>
      <c r="Z7" s="281" t="s">
        <v>22</v>
      </c>
      <c r="AB7" s="129" t="s">
        <v>81</v>
      </c>
    </row>
    <row r="8" spans="1:28" ht="24" customHeight="1" x14ac:dyDescent="0.15">
      <c r="A8" s="274"/>
      <c r="B8" s="281"/>
      <c r="C8" s="274"/>
      <c r="D8" s="283"/>
      <c r="E8" s="283"/>
      <c r="F8" s="274"/>
      <c r="G8" s="274"/>
      <c r="H8" s="23" t="s">
        <v>23</v>
      </c>
      <c r="I8" s="23" t="s">
        <v>24</v>
      </c>
      <c r="J8" s="23" t="s">
        <v>25</v>
      </c>
      <c r="K8" s="23" t="s">
        <v>26</v>
      </c>
      <c r="L8" s="274"/>
      <c r="M8" s="283"/>
      <c r="N8" s="284"/>
      <c r="O8" s="55" t="s">
        <v>27</v>
      </c>
      <c r="P8" s="55" t="s">
        <v>28</v>
      </c>
      <c r="Q8" s="55" t="s">
        <v>29</v>
      </c>
      <c r="R8" s="75" t="s">
        <v>27</v>
      </c>
      <c r="S8" s="75" t="s">
        <v>28</v>
      </c>
      <c r="T8" s="75" t="s">
        <v>29</v>
      </c>
      <c r="U8" s="75" t="s">
        <v>27</v>
      </c>
      <c r="V8" s="75" t="s">
        <v>28</v>
      </c>
      <c r="W8" s="75" t="s">
        <v>29</v>
      </c>
      <c r="X8" s="295"/>
      <c r="Y8" s="281"/>
      <c r="Z8" s="281"/>
      <c r="AB8" s="130" t="s">
        <v>82</v>
      </c>
    </row>
    <row r="9" spans="1:28" ht="17.649999999999999" customHeight="1" x14ac:dyDescent="0.15">
      <c r="A9" s="106"/>
      <c r="B9" s="107"/>
      <c r="C9" s="29"/>
      <c r="D9" s="27"/>
      <c r="E9" s="28"/>
      <c r="F9" s="29"/>
      <c r="G9" s="30" t="e">
        <f>$K9/$E9*100</f>
        <v>#DIV/0!</v>
      </c>
      <c r="H9" s="31"/>
      <c r="I9" s="27"/>
      <c r="J9" s="105"/>
      <c r="K9" s="56">
        <f t="shared" ref="K9:K16" si="0">I9*J9</f>
        <v>0</v>
      </c>
      <c r="L9" s="57">
        <f>L5+D9-E9</f>
        <v>0</v>
      </c>
      <c r="M9" s="29"/>
      <c r="N9" s="58"/>
      <c r="O9" s="59"/>
      <c r="P9" s="59"/>
      <c r="Q9" s="27"/>
      <c r="R9" s="76"/>
      <c r="S9" s="27"/>
      <c r="T9" s="27"/>
      <c r="U9" s="27"/>
      <c r="V9" s="27"/>
      <c r="W9" s="27"/>
      <c r="X9" s="55"/>
      <c r="Y9" s="177">
        <f>+ロット別収量!$B4</f>
        <v>0</v>
      </c>
      <c r="Z9" s="92">
        <f t="shared" ref="Z9:Z28" si="1">SUMIF($B$9:$B$38,Y9,$E$9:$E$38)</f>
        <v>0</v>
      </c>
      <c r="AA9" s="153"/>
      <c r="AB9" s="248">
        <f>+'3'!$AB9</f>
        <v>0</v>
      </c>
    </row>
    <row r="10" spans="1:28" ht="17.649999999999999" customHeight="1" x14ac:dyDescent="0.15">
      <c r="A10" s="106"/>
      <c r="B10" s="5"/>
      <c r="C10" s="29"/>
      <c r="D10" s="27"/>
      <c r="E10" s="28"/>
      <c r="F10" s="29"/>
      <c r="G10" s="30" t="e">
        <f>$K10/$E10*100</f>
        <v>#DIV/0!</v>
      </c>
      <c r="H10" s="31"/>
      <c r="I10" s="27"/>
      <c r="J10" s="105"/>
      <c r="K10" s="56">
        <f t="shared" si="0"/>
        <v>0</v>
      </c>
      <c r="L10" s="57">
        <f>L9+D10-E10</f>
        <v>0</v>
      </c>
      <c r="M10" s="29"/>
      <c r="N10" s="58"/>
      <c r="O10" s="59"/>
      <c r="P10" s="59"/>
      <c r="Q10" s="27"/>
      <c r="R10" s="76"/>
      <c r="S10" s="105"/>
      <c r="T10" s="27"/>
      <c r="U10" s="27"/>
      <c r="V10" s="27"/>
      <c r="W10" s="27"/>
      <c r="X10" s="55"/>
      <c r="Y10" s="177">
        <f>+ロット別収量!$B5</f>
        <v>0</v>
      </c>
      <c r="Z10" s="92">
        <f t="shared" si="1"/>
        <v>0</v>
      </c>
      <c r="AA10" s="153"/>
      <c r="AB10" s="248">
        <f>+'3'!$AB10</f>
        <v>0</v>
      </c>
    </row>
    <row r="11" spans="1:28" ht="17.649999999999999" customHeight="1" x14ac:dyDescent="0.15">
      <c r="A11" s="106"/>
      <c r="B11" s="5"/>
      <c r="C11" s="29"/>
      <c r="D11" s="27"/>
      <c r="E11" s="28"/>
      <c r="F11" s="29"/>
      <c r="G11" s="30" t="e">
        <f t="shared" ref="G11:G14" si="2">$K11/$E11*100</f>
        <v>#DIV/0!</v>
      </c>
      <c r="H11" s="31"/>
      <c r="I11" s="27"/>
      <c r="J11" s="105"/>
      <c r="K11" s="56">
        <f t="shared" si="0"/>
        <v>0</v>
      </c>
      <c r="L11" s="57">
        <f t="shared" ref="L11:L25" si="3">L10+D11-E11</f>
        <v>0</v>
      </c>
      <c r="M11" s="29"/>
      <c r="N11" s="58"/>
      <c r="O11" s="59"/>
      <c r="P11" s="59"/>
      <c r="Q11" s="27"/>
      <c r="R11" s="76"/>
      <c r="S11" s="105"/>
      <c r="T11" s="27"/>
      <c r="U11" s="27"/>
      <c r="V11" s="27"/>
      <c r="W11" s="27"/>
      <c r="X11" s="55"/>
      <c r="Y11" s="177">
        <f>+ロット別収量!$B6</f>
        <v>0</v>
      </c>
      <c r="Z11" s="92">
        <f t="shared" si="1"/>
        <v>0</v>
      </c>
      <c r="AA11" s="153"/>
      <c r="AB11" s="248">
        <f>+'3'!$AB11</f>
        <v>0</v>
      </c>
    </row>
    <row r="12" spans="1:28" ht="17.649999999999999" customHeight="1" x14ac:dyDescent="0.15">
      <c r="A12" s="106"/>
      <c r="B12" s="5"/>
      <c r="C12" s="29"/>
      <c r="D12" s="27"/>
      <c r="E12" s="28"/>
      <c r="F12" s="29"/>
      <c r="G12" s="30" t="e">
        <f t="shared" si="2"/>
        <v>#DIV/0!</v>
      </c>
      <c r="H12" s="31"/>
      <c r="I12" s="27"/>
      <c r="J12" s="105"/>
      <c r="K12" s="56">
        <f t="shared" si="0"/>
        <v>0</v>
      </c>
      <c r="L12" s="57">
        <f t="shared" si="3"/>
        <v>0</v>
      </c>
      <c r="M12" s="29"/>
      <c r="N12" s="58"/>
      <c r="O12" s="59"/>
      <c r="P12" s="59"/>
      <c r="Q12" s="27"/>
      <c r="R12" s="76"/>
      <c r="S12" s="105"/>
      <c r="T12" s="27"/>
      <c r="U12" s="27"/>
      <c r="V12" s="27"/>
      <c r="W12" s="27"/>
      <c r="X12" s="55"/>
      <c r="Y12" s="177">
        <f>+ロット別収量!$B7</f>
        <v>0</v>
      </c>
      <c r="Z12" s="92">
        <f t="shared" si="1"/>
        <v>0</v>
      </c>
      <c r="AA12" s="153"/>
      <c r="AB12" s="248">
        <f>+'3'!$AB12</f>
        <v>0</v>
      </c>
    </row>
    <row r="13" spans="1:28" ht="17.649999999999999" customHeight="1" x14ac:dyDescent="0.15">
      <c r="A13" s="106"/>
      <c r="B13" s="5"/>
      <c r="C13" s="29"/>
      <c r="D13" s="27"/>
      <c r="E13" s="28"/>
      <c r="F13" s="29"/>
      <c r="G13" s="30" t="e">
        <f t="shared" si="2"/>
        <v>#DIV/0!</v>
      </c>
      <c r="H13" s="31"/>
      <c r="I13" s="27"/>
      <c r="J13" s="105"/>
      <c r="K13" s="56">
        <f t="shared" si="0"/>
        <v>0</v>
      </c>
      <c r="L13" s="57">
        <f t="shared" si="3"/>
        <v>0</v>
      </c>
      <c r="M13" s="29"/>
      <c r="N13" s="58"/>
      <c r="O13" s="59"/>
      <c r="P13" s="59"/>
      <c r="Q13" s="27"/>
      <c r="R13" s="76"/>
      <c r="S13" s="105"/>
      <c r="T13" s="27"/>
      <c r="U13" s="27"/>
      <c r="V13" s="27"/>
      <c r="W13" s="27"/>
      <c r="X13" s="55"/>
      <c r="Y13" s="177">
        <f>+ロット別収量!$B8</f>
        <v>0</v>
      </c>
      <c r="Z13" s="92">
        <f t="shared" si="1"/>
        <v>0</v>
      </c>
      <c r="AA13" s="153"/>
      <c r="AB13" s="248">
        <f>+'3'!$AB13</f>
        <v>0</v>
      </c>
    </row>
    <row r="14" spans="1:28" ht="17.649999999999999" customHeight="1" x14ac:dyDescent="0.15">
      <c r="A14" s="106"/>
      <c r="B14" s="5"/>
      <c r="C14" s="29"/>
      <c r="D14" s="27"/>
      <c r="E14" s="28"/>
      <c r="F14" s="29"/>
      <c r="G14" s="30" t="e">
        <f t="shared" si="2"/>
        <v>#DIV/0!</v>
      </c>
      <c r="H14" s="31"/>
      <c r="I14" s="27"/>
      <c r="J14" s="105"/>
      <c r="K14" s="56">
        <f t="shared" si="0"/>
        <v>0</v>
      </c>
      <c r="L14" s="57">
        <f t="shared" si="3"/>
        <v>0</v>
      </c>
      <c r="M14" s="29"/>
      <c r="N14" s="58"/>
      <c r="O14" s="59"/>
      <c r="P14" s="59"/>
      <c r="Q14" s="27"/>
      <c r="R14" s="76"/>
      <c r="S14" s="105"/>
      <c r="T14" s="27"/>
      <c r="U14" s="27"/>
      <c r="V14" s="27"/>
      <c r="W14" s="27"/>
      <c r="X14" s="55"/>
      <c r="Y14" s="177">
        <f>+ロット別収量!$B9</f>
        <v>0</v>
      </c>
      <c r="Z14" s="92">
        <f t="shared" si="1"/>
        <v>0</v>
      </c>
      <c r="AA14" s="153"/>
      <c r="AB14" s="248">
        <f>+'3'!$AB14</f>
        <v>0</v>
      </c>
    </row>
    <row r="15" spans="1:28" ht="17.649999999999999" customHeight="1" x14ac:dyDescent="0.15">
      <c r="A15" s="106"/>
      <c r="B15" s="5"/>
      <c r="C15" s="29"/>
      <c r="D15" s="27"/>
      <c r="E15" s="28"/>
      <c r="F15" s="29"/>
      <c r="G15" s="30" t="e">
        <f t="shared" ref="G15:G16" si="4">$K15/$E15*100</f>
        <v>#DIV/0!</v>
      </c>
      <c r="H15" s="31"/>
      <c r="I15" s="27"/>
      <c r="J15" s="105"/>
      <c r="K15" s="56">
        <f t="shared" si="0"/>
        <v>0</v>
      </c>
      <c r="L15" s="57">
        <f t="shared" si="3"/>
        <v>0</v>
      </c>
      <c r="M15" s="29"/>
      <c r="N15" s="58"/>
      <c r="O15" s="59"/>
      <c r="P15" s="59"/>
      <c r="Q15" s="27"/>
      <c r="R15" s="76"/>
      <c r="S15" s="105"/>
      <c r="T15" s="27"/>
      <c r="U15" s="27"/>
      <c r="V15" s="27"/>
      <c r="W15" s="27"/>
      <c r="X15" s="55"/>
      <c r="Y15" s="177">
        <f>+ロット別収量!$B10</f>
        <v>0</v>
      </c>
      <c r="Z15" s="92">
        <f t="shared" si="1"/>
        <v>0</v>
      </c>
      <c r="AA15" s="153"/>
      <c r="AB15" s="248">
        <f>+'3'!$AB15</f>
        <v>0</v>
      </c>
    </row>
    <row r="16" spans="1:28" ht="17.649999999999999" customHeight="1" x14ac:dyDescent="0.15">
      <c r="A16" s="106"/>
      <c r="B16" s="5"/>
      <c r="C16" s="29"/>
      <c r="D16" s="27"/>
      <c r="E16" s="28"/>
      <c r="F16" s="29"/>
      <c r="G16" s="30" t="e">
        <f t="shared" si="4"/>
        <v>#DIV/0!</v>
      </c>
      <c r="H16" s="31"/>
      <c r="I16" s="27"/>
      <c r="J16" s="27"/>
      <c r="K16" s="56">
        <f t="shared" si="0"/>
        <v>0</v>
      </c>
      <c r="L16" s="57">
        <f t="shared" si="3"/>
        <v>0</v>
      </c>
      <c r="M16" s="29"/>
      <c r="N16" s="58"/>
      <c r="O16" s="59"/>
      <c r="P16" s="59"/>
      <c r="Q16" s="27"/>
      <c r="R16" s="76"/>
      <c r="S16" s="27"/>
      <c r="T16" s="27"/>
      <c r="U16" s="27"/>
      <c r="V16" s="27"/>
      <c r="W16" s="27"/>
      <c r="X16" s="55"/>
      <c r="Y16" s="177">
        <f>+ロット別収量!$B11</f>
        <v>0</v>
      </c>
      <c r="Z16" s="92">
        <f t="shared" si="1"/>
        <v>0</v>
      </c>
      <c r="AA16" s="153"/>
      <c r="AB16" s="248">
        <f>+'3'!$AB16</f>
        <v>0</v>
      </c>
    </row>
    <row r="17" spans="1:28" ht="17.649999999999999" customHeight="1" x14ac:dyDescent="0.15">
      <c r="A17" s="106"/>
      <c r="B17" s="5"/>
      <c r="C17" s="29"/>
      <c r="D17" s="27"/>
      <c r="E17" s="28"/>
      <c r="F17" s="29"/>
      <c r="G17" s="30" t="e">
        <f t="shared" ref="G17:G38" si="5">$K17/$E17*100</f>
        <v>#DIV/0!</v>
      </c>
      <c r="H17" s="31"/>
      <c r="I17" s="27"/>
      <c r="J17" s="27"/>
      <c r="K17" s="56">
        <f t="shared" ref="K17" si="6">I17*J17</f>
        <v>0</v>
      </c>
      <c r="L17" s="57">
        <f t="shared" si="3"/>
        <v>0</v>
      </c>
      <c r="M17" s="29"/>
      <c r="N17" s="58"/>
      <c r="O17" s="59"/>
      <c r="P17" s="59"/>
      <c r="Q17" s="27"/>
      <c r="R17" s="76"/>
      <c r="S17" s="27"/>
      <c r="T17" s="27"/>
      <c r="U17" s="27"/>
      <c r="V17" s="27"/>
      <c r="W17" s="27"/>
      <c r="X17" s="55"/>
      <c r="Y17" s="177">
        <f>+ロット別収量!$B12</f>
        <v>0</v>
      </c>
      <c r="Z17" s="92">
        <f t="shared" si="1"/>
        <v>0</v>
      </c>
      <c r="AA17" s="153"/>
      <c r="AB17" s="248">
        <f>+'3'!$AB17</f>
        <v>0</v>
      </c>
    </row>
    <row r="18" spans="1:28" ht="17.649999999999999" customHeight="1" x14ac:dyDescent="0.15">
      <c r="A18" s="106"/>
      <c r="B18" s="107"/>
      <c r="C18" s="29"/>
      <c r="D18" s="27"/>
      <c r="E18" s="28"/>
      <c r="F18" s="29"/>
      <c r="G18" s="30" t="e">
        <f t="shared" si="5"/>
        <v>#DIV/0!</v>
      </c>
      <c r="H18" s="31"/>
      <c r="I18" s="27"/>
      <c r="J18" s="27"/>
      <c r="K18" s="56">
        <f t="shared" ref="K18:K38" si="7">I18*J18</f>
        <v>0</v>
      </c>
      <c r="L18" s="57">
        <f t="shared" si="3"/>
        <v>0</v>
      </c>
      <c r="M18" s="29"/>
      <c r="N18" s="58"/>
      <c r="O18" s="59"/>
      <c r="P18" s="59"/>
      <c r="Q18" s="27"/>
      <c r="R18" s="76"/>
      <c r="S18" s="27"/>
      <c r="T18" s="27"/>
      <c r="U18" s="27"/>
      <c r="V18" s="27"/>
      <c r="W18" s="27"/>
      <c r="X18" s="55"/>
      <c r="Y18" s="177">
        <f>+ロット別収量!$B13</f>
        <v>0</v>
      </c>
      <c r="Z18" s="92">
        <f t="shared" si="1"/>
        <v>0</v>
      </c>
      <c r="AA18" s="153"/>
      <c r="AB18" s="248">
        <f>+'3'!$AB18</f>
        <v>0</v>
      </c>
    </row>
    <row r="19" spans="1:28" ht="17.649999999999999" customHeight="1" x14ac:dyDescent="0.15">
      <c r="A19" s="106"/>
      <c r="B19" s="107"/>
      <c r="C19" s="29"/>
      <c r="D19" s="27"/>
      <c r="E19" s="28"/>
      <c r="F19" s="29"/>
      <c r="G19" s="30" t="e">
        <f t="shared" si="5"/>
        <v>#DIV/0!</v>
      </c>
      <c r="H19" s="31"/>
      <c r="I19" s="27"/>
      <c r="J19" s="27"/>
      <c r="K19" s="56">
        <f t="shared" si="7"/>
        <v>0</v>
      </c>
      <c r="L19" s="57">
        <f t="shared" si="3"/>
        <v>0</v>
      </c>
      <c r="M19" s="29"/>
      <c r="N19" s="58"/>
      <c r="O19" s="59"/>
      <c r="P19" s="59"/>
      <c r="Q19" s="27"/>
      <c r="R19" s="76"/>
      <c r="S19" s="27"/>
      <c r="T19" s="27"/>
      <c r="U19" s="27"/>
      <c r="V19" s="27"/>
      <c r="W19" s="27"/>
      <c r="X19" s="55"/>
      <c r="Y19" s="177">
        <f>+ロット別収量!$B14</f>
        <v>0</v>
      </c>
      <c r="Z19" s="92">
        <f t="shared" si="1"/>
        <v>0</v>
      </c>
      <c r="AA19" s="153"/>
      <c r="AB19" s="248">
        <f>+'3'!$AB19</f>
        <v>0</v>
      </c>
    </row>
    <row r="20" spans="1:28" ht="17.649999999999999" customHeight="1" x14ac:dyDescent="0.15">
      <c r="A20" s="106"/>
      <c r="B20" s="107"/>
      <c r="C20" s="29"/>
      <c r="D20" s="27"/>
      <c r="E20" s="28"/>
      <c r="F20" s="29"/>
      <c r="G20" s="30" t="e">
        <f t="shared" si="5"/>
        <v>#DIV/0!</v>
      </c>
      <c r="H20" s="31"/>
      <c r="I20" s="27"/>
      <c r="J20" s="27"/>
      <c r="K20" s="56">
        <f t="shared" si="7"/>
        <v>0</v>
      </c>
      <c r="L20" s="57">
        <f t="shared" si="3"/>
        <v>0</v>
      </c>
      <c r="M20" s="29"/>
      <c r="N20" s="58"/>
      <c r="O20" s="59"/>
      <c r="P20" s="59"/>
      <c r="Q20" s="27"/>
      <c r="R20" s="76"/>
      <c r="S20" s="27"/>
      <c r="T20" s="27"/>
      <c r="U20" s="27"/>
      <c r="V20" s="27"/>
      <c r="W20" s="27"/>
      <c r="X20" s="55"/>
      <c r="Y20" s="177">
        <f>+ロット別収量!$B15</f>
        <v>0</v>
      </c>
      <c r="Z20" s="92">
        <f t="shared" si="1"/>
        <v>0</v>
      </c>
      <c r="AA20" s="153"/>
      <c r="AB20" s="248">
        <f>+'3'!$AB20</f>
        <v>0</v>
      </c>
    </row>
    <row r="21" spans="1:28" ht="17.649999999999999" customHeight="1" x14ac:dyDescent="0.15">
      <c r="A21" s="25"/>
      <c r="B21" s="5"/>
      <c r="C21" s="29"/>
      <c r="D21" s="27"/>
      <c r="E21" s="28"/>
      <c r="F21" s="29"/>
      <c r="G21" s="30" t="e">
        <f t="shared" si="5"/>
        <v>#DIV/0!</v>
      </c>
      <c r="H21" s="31"/>
      <c r="I21" s="27"/>
      <c r="J21" s="27"/>
      <c r="K21" s="56">
        <f t="shared" si="7"/>
        <v>0</v>
      </c>
      <c r="L21" s="57">
        <f>L20+D21-E21</f>
        <v>0</v>
      </c>
      <c r="M21" s="29"/>
      <c r="N21" s="58"/>
      <c r="O21" s="59"/>
      <c r="P21" s="59"/>
      <c r="Q21" s="27"/>
      <c r="R21" s="76"/>
      <c r="S21" s="27"/>
      <c r="T21" s="27"/>
      <c r="U21" s="27"/>
      <c r="V21" s="27"/>
      <c r="W21" s="27"/>
      <c r="X21" s="55"/>
      <c r="Y21" s="177">
        <f>+ロット別収量!$B16</f>
        <v>0</v>
      </c>
      <c r="Z21" s="92">
        <f t="shared" si="1"/>
        <v>0</v>
      </c>
      <c r="AA21" s="153"/>
      <c r="AB21" s="248">
        <f>+'3'!$AB21</f>
        <v>0</v>
      </c>
    </row>
    <row r="22" spans="1:28" ht="17.649999999999999" customHeight="1" x14ac:dyDescent="0.15">
      <c r="A22" s="25"/>
      <c r="B22" s="5"/>
      <c r="C22" s="5"/>
      <c r="D22" s="27"/>
      <c r="E22" s="28"/>
      <c r="F22" s="29"/>
      <c r="G22" s="30" t="e">
        <f t="shared" si="5"/>
        <v>#DIV/0!</v>
      </c>
      <c r="H22" s="31"/>
      <c r="I22" s="27"/>
      <c r="J22" s="27"/>
      <c r="K22" s="56">
        <f t="shared" si="7"/>
        <v>0</v>
      </c>
      <c r="L22" s="57">
        <f t="shared" si="3"/>
        <v>0</v>
      </c>
      <c r="M22" s="29"/>
      <c r="N22" s="58"/>
      <c r="O22" s="59"/>
      <c r="P22" s="59"/>
      <c r="Q22" s="27"/>
      <c r="R22" s="76"/>
      <c r="S22" s="27"/>
      <c r="T22" s="27"/>
      <c r="U22" s="27"/>
      <c r="V22" s="27"/>
      <c r="W22" s="27"/>
      <c r="X22" s="55"/>
      <c r="Y22" s="177">
        <f>+ロット別収量!$B17</f>
        <v>0</v>
      </c>
      <c r="Z22" s="92">
        <f t="shared" si="1"/>
        <v>0</v>
      </c>
      <c r="AA22" s="153"/>
      <c r="AB22" s="248">
        <f>+'3'!$AB22</f>
        <v>0</v>
      </c>
    </row>
    <row r="23" spans="1:28" ht="17.649999999999999" customHeight="1" x14ac:dyDescent="0.15">
      <c r="A23" s="25"/>
      <c r="B23" s="5"/>
      <c r="C23" s="29"/>
      <c r="D23" s="27"/>
      <c r="E23" s="28"/>
      <c r="F23" s="29"/>
      <c r="G23" s="30" t="e">
        <f t="shared" si="5"/>
        <v>#DIV/0!</v>
      </c>
      <c r="H23" s="31"/>
      <c r="I23" s="27"/>
      <c r="J23" s="27"/>
      <c r="K23" s="56">
        <f t="shared" si="7"/>
        <v>0</v>
      </c>
      <c r="L23" s="57">
        <f t="shared" si="3"/>
        <v>0</v>
      </c>
      <c r="M23" s="29"/>
      <c r="N23" s="58"/>
      <c r="O23" s="59"/>
      <c r="P23" s="59"/>
      <c r="Q23" s="27"/>
      <c r="R23" s="76"/>
      <c r="S23" s="27"/>
      <c r="T23" s="27"/>
      <c r="U23" s="27"/>
      <c r="V23" s="27"/>
      <c r="W23" s="27"/>
      <c r="X23" s="55"/>
      <c r="Y23" s="177">
        <f>+ロット別収量!$B18</f>
        <v>0</v>
      </c>
      <c r="Z23" s="92">
        <f t="shared" si="1"/>
        <v>0</v>
      </c>
      <c r="AA23" s="153"/>
      <c r="AB23" s="248">
        <f>+'3'!$AB23</f>
        <v>0</v>
      </c>
    </row>
    <row r="24" spans="1:28" ht="17.649999999999999" customHeight="1" x14ac:dyDescent="0.15">
      <c r="A24" s="25"/>
      <c r="B24" s="5"/>
      <c r="C24" s="29"/>
      <c r="D24" s="27"/>
      <c r="E24" s="28"/>
      <c r="F24" s="29"/>
      <c r="G24" s="30" t="e">
        <f t="shared" si="5"/>
        <v>#DIV/0!</v>
      </c>
      <c r="H24" s="31"/>
      <c r="I24" s="27"/>
      <c r="J24" s="27"/>
      <c r="K24" s="56">
        <f t="shared" si="7"/>
        <v>0</v>
      </c>
      <c r="L24" s="57">
        <f t="shared" si="3"/>
        <v>0</v>
      </c>
      <c r="M24" s="29"/>
      <c r="N24" s="58"/>
      <c r="O24" s="59"/>
      <c r="P24" s="59"/>
      <c r="Q24" s="27"/>
      <c r="R24" s="76"/>
      <c r="S24" s="27"/>
      <c r="T24" s="27"/>
      <c r="U24" s="27"/>
      <c r="V24" s="27"/>
      <c r="W24" s="27"/>
      <c r="X24" s="55"/>
      <c r="Y24" s="177">
        <f>+ロット別収量!$B19</f>
        <v>0</v>
      </c>
      <c r="Z24" s="92">
        <f t="shared" si="1"/>
        <v>0</v>
      </c>
      <c r="AA24" s="153"/>
      <c r="AB24" s="248">
        <f>+'3'!$AB24</f>
        <v>0</v>
      </c>
    </row>
    <row r="25" spans="1:28" ht="17.649999999999999" customHeight="1" x14ac:dyDescent="0.15">
      <c r="A25" s="25"/>
      <c r="B25" s="5"/>
      <c r="C25" s="29"/>
      <c r="D25" s="27"/>
      <c r="E25" s="28"/>
      <c r="F25" s="29"/>
      <c r="G25" s="30" t="e">
        <f t="shared" si="5"/>
        <v>#DIV/0!</v>
      </c>
      <c r="H25" s="31"/>
      <c r="I25" s="27"/>
      <c r="J25" s="27"/>
      <c r="K25" s="56">
        <f t="shared" si="7"/>
        <v>0</v>
      </c>
      <c r="L25" s="57">
        <f t="shared" si="3"/>
        <v>0</v>
      </c>
      <c r="M25" s="29"/>
      <c r="N25" s="58"/>
      <c r="O25" s="59"/>
      <c r="P25" s="59"/>
      <c r="Q25" s="27"/>
      <c r="R25" s="76"/>
      <c r="S25" s="27"/>
      <c r="T25" s="27"/>
      <c r="U25" s="27"/>
      <c r="V25" s="27"/>
      <c r="W25" s="27"/>
      <c r="X25" s="55"/>
      <c r="Y25" s="177">
        <f>+ロット別収量!$B20</f>
        <v>0</v>
      </c>
      <c r="Z25" s="92">
        <f t="shared" si="1"/>
        <v>0</v>
      </c>
      <c r="AA25" s="153"/>
      <c r="AB25" s="248">
        <f>+'3'!$AB25</f>
        <v>0</v>
      </c>
    </row>
    <row r="26" spans="1:28" ht="17.649999999999999" customHeight="1" x14ac:dyDescent="0.15">
      <c r="A26" s="25"/>
      <c r="B26" s="5"/>
      <c r="C26" s="29"/>
      <c r="D26" s="27"/>
      <c r="E26" s="28"/>
      <c r="F26" s="29"/>
      <c r="G26" s="30" t="e">
        <f t="shared" si="5"/>
        <v>#DIV/0!</v>
      </c>
      <c r="H26" s="31"/>
      <c r="I26" s="27"/>
      <c r="J26" s="27"/>
      <c r="K26" s="56">
        <f t="shared" si="7"/>
        <v>0</v>
      </c>
      <c r="L26" s="57">
        <f t="shared" ref="L26:L38" si="8">L25+D26-E26</f>
        <v>0</v>
      </c>
      <c r="M26" s="29"/>
      <c r="N26" s="58"/>
      <c r="O26" s="59"/>
      <c r="P26" s="59"/>
      <c r="Q26" s="27"/>
      <c r="R26" s="76"/>
      <c r="S26" s="27"/>
      <c r="T26" s="27"/>
      <c r="U26" s="27"/>
      <c r="V26" s="27"/>
      <c r="W26" s="27"/>
      <c r="X26" s="55"/>
      <c r="Y26" s="177">
        <f>+ロット別収量!$B21</f>
        <v>0</v>
      </c>
      <c r="Z26" s="92">
        <f t="shared" si="1"/>
        <v>0</v>
      </c>
      <c r="AA26" s="153"/>
      <c r="AB26" s="248">
        <f>+'3'!$AB26</f>
        <v>0</v>
      </c>
    </row>
    <row r="27" spans="1:28" ht="17.649999999999999" customHeight="1" x14ac:dyDescent="0.15">
      <c r="A27" s="25"/>
      <c r="B27" s="5"/>
      <c r="C27" s="29"/>
      <c r="D27" s="27"/>
      <c r="E27" s="28"/>
      <c r="F27" s="29"/>
      <c r="G27" s="30" t="e">
        <f t="shared" si="5"/>
        <v>#DIV/0!</v>
      </c>
      <c r="H27" s="31"/>
      <c r="I27" s="27"/>
      <c r="J27" s="27"/>
      <c r="K27" s="56">
        <f t="shared" si="7"/>
        <v>0</v>
      </c>
      <c r="L27" s="57">
        <f t="shared" si="8"/>
        <v>0</v>
      </c>
      <c r="M27" s="29"/>
      <c r="N27" s="58"/>
      <c r="O27" s="59"/>
      <c r="P27" s="59"/>
      <c r="Q27" s="27"/>
      <c r="R27" s="76"/>
      <c r="S27" s="27"/>
      <c r="T27" s="27"/>
      <c r="U27" s="27"/>
      <c r="V27" s="27"/>
      <c r="W27" s="27"/>
      <c r="X27" s="55"/>
      <c r="Y27" s="177">
        <f>+ロット別収量!$B22</f>
        <v>0</v>
      </c>
      <c r="Z27" s="92">
        <f t="shared" si="1"/>
        <v>0</v>
      </c>
      <c r="AA27" s="153"/>
      <c r="AB27" s="248">
        <f>+'3'!$AB27</f>
        <v>0</v>
      </c>
    </row>
    <row r="28" spans="1:28" ht="17.649999999999999" customHeight="1" x14ac:dyDescent="0.15">
      <c r="A28" s="25"/>
      <c r="B28" s="5"/>
      <c r="C28" s="29"/>
      <c r="D28" s="27"/>
      <c r="E28" s="28"/>
      <c r="F28" s="29"/>
      <c r="G28" s="30" t="e">
        <f t="shared" si="5"/>
        <v>#DIV/0!</v>
      </c>
      <c r="H28" s="31"/>
      <c r="I28" s="27"/>
      <c r="J28" s="27"/>
      <c r="K28" s="56">
        <f t="shared" si="7"/>
        <v>0</v>
      </c>
      <c r="L28" s="57">
        <f t="shared" si="8"/>
        <v>0</v>
      </c>
      <c r="M28" s="29"/>
      <c r="N28" s="58"/>
      <c r="O28" s="59"/>
      <c r="P28" s="59"/>
      <c r="Q28" s="27"/>
      <c r="R28" s="76"/>
      <c r="S28" s="27"/>
      <c r="T28" s="27"/>
      <c r="U28" s="27"/>
      <c r="V28" s="27"/>
      <c r="W28" s="27"/>
      <c r="X28" s="55"/>
      <c r="Y28" s="177">
        <f>+ロット別収量!$B23</f>
        <v>0</v>
      </c>
      <c r="Z28" s="92">
        <f t="shared" si="1"/>
        <v>0</v>
      </c>
      <c r="AA28" s="153"/>
      <c r="AB28" s="248">
        <f>+'3'!$AB28</f>
        <v>0</v>
      </c>
    </row>
    <row r="29" spans="1:28" ht="17.649999999999999" customHeight="1" x14ac:dyDescent="0.15">
      <c r="A29" s="25"/>
      <c r="B29" s="5"/>
      <c r="C29" s="29"/>
      <c r="D29" s="27"/>
      <c r="E29" s="28"/>
      <c r="F29" s="29"/>
      <c r="G29" s="30" t="e">
        <f t="shared" si="5"/>
        <v>#DIV/0!</v>
      </c>
      <c r="H29" s="31"/>
      <c r="I29" s="27"/>
      <c r="J29" s="27"/>
      <c r="K29" s="56">
        <f t="shared" si="7"/>
        <v>0</v>
      </c>
      <c r="L29" s="57">
        <f t="shared" si="8"/>
        <v>0</v>
      </c>
      <c r="M29" s="29"/>
      <c r="N29" s="58"/>
      <c r="O29" s="59"/>
      <c r="P29" s="59"/>
      <c r="Q29" s="27"/>
      <c r="R29" s="76"/>
      <c r="S29" s="27"/>
      <c r="T29" s="27"/>
      <c r="U29" s="27"/>
      <c r="V29" s="27"/>
      <c r="W29" s="27"/>
      <c r="X29" s="55"/>
      <c r="Y29" s="5"/>
      <c r="Z29" s="93"/>
    </row>
    <row r="30" spans="1:28" ht="17.649999999999999" customHeight="1" x14ac:dyDescent="0.15">
      <c r="A30" s="25"/>
      <c r="B30" s="5"/>
      <c r="C30" s="29"/>
      <c r="D30" s="27"/>
      <c r="E30" s="28"/>
      <c r="F30" s="29"/>
      <c r="G30" s="30" t="e">
        <f t="shared" si="5"/>
        <v>#DIV/0!</v>
      </c>
      <c r="H30" s="31"/>
      <c r="I30" s="27"/>
      <c r="J30" s="27"/>
      <c r="K30" s="56">
        <f t="shared" si="7"/>
        <v>0</v>
      </c>
      <c r="L30" s="57">
        <f t="shared" si="8"/>
        <v>0</v>
      </c>
      <c r="M30" s="29"/>
      <c r="N30" s="58"/>
      <c r="O30" s="59"/>
      <c r="P30" s="59"/>
      <c r="Q30" s="27"/>
      <c r="R30" s="76"/>
      <c r="S30" s="27"/>
      <c r="T30" s="27"/>
      <c r="U30" s="27"/>
      <c r="V30" s="27"/>
      <c r="W30" s="27"/>
      <c r="X30" s="55"/>
      <c r="Y30" s="5"/>
      <c r="Z30" s="93"/>
    </row>
    <row r="31" spans="1:28" ht="17.649999999999999" customHeight="1" x14ac:dyDescent="0.15">
      <c r="A31" s="25"/>
      <c r="B31" s="5"/>
      <c r="C31" s="29"/>
      <c r="D31" s="27"/>
      <c r="E31" s="28"/>
      <c r="F31" s="29"/>
      <c r="G31" s="30" t="e">
        <f t="shared" si="5"/>
        <v>#DIV/0!</v>
      </c>
      <c r="H31" s="31"/>
      <c r="I31" s="27"/>
      <c r="J31" s="27"/>
      <c r="K31" s="56">
        <f t="shared" si="7"/>
        <v>0</v>
      </c>
      <c r="L31" s="57">
        <f t="shared" si="8"/>
        <v>0</v>
      </c>
      <c r="M31" s="29"/>
      <c r="N31" s="58"/>
      <c r="O31" s="59"/>
      <c r="P31" s="59"/>
      <c r="Q31" s="27"/>
      <c r="R31" s="76"/>
      <c r="S31" s="27"/>
      <c r="T31" s="27"/>
      <c r="U31" s="27"/>
      <c r="V31" s="27"/>
      <c r="W31" s="27"/>
      <c r="X31" s="55"/>
      <c r="Y31" s="5"/>
      <c r="Z31" s="93"/>
    </row>
    <row r="32" spans="1:28" ht="17.649999999999999" customHeight="1" x14ac:dyDescent="0.15">
      <c r="A32" s="25"/>
      <c r="B32" s="5"/>
      <c r="C32" s="29"/>
      <c r="D32" s="27"/>
      <c r="E32" s="28"/>
      <c r="F32" s="29"/>
      <c r="G32" s="30" t="e">
        <f t="shared" si="5"/>
        <v>#DIV/0!</v>
      </c>
      <c r="H32" s="31"/>
      <c r="I32" s="27"/>
      <c r="J32" s="27"/>
      <c r="K32" s="56">
        <f t="shared" si="7"/>
        <v>0</v>
      </c>
      <c r="L32" s="57">
        <f t="shared" si="8"/>
        <v>0</v>
      </c>
      <c r="M32" s="29"/>
      <c r="N32" s="58"/>
      <c r="O32" s="59"/>
      <c r="P32" s="59"/>
      <c r="Q32" s="27"/>
      <c r="R32" s="76"/>
      <c r="S32" s="27"/>
      <c r="T32" s="27"/>
      <c r="U32" s="27"/>
      <c r="V32" s="27"/>
      <c r="W32" s="27"/>
      <c r="X32" s="55"/>
      <c r="Y32" s="5"/>
      <c r="Z32" s="93"/>
    </row>
    <row r="33" spans="1:26" ht="17.649999999999999" customHeight="1" x14ac:dyDescent="0.15">
      <c r="A33" s="25"/>
      <c r="B33" s="5"/>
      <c r="C33" s="29"/>
      <c r="D33" s="27"/>
      <c r="E33" s="28"/>
      <c r="F33" s="29"/>
      <c r="G33" s="30" t="e">
        <f t="shared" si="5"/>
        <v>#DIV/0!</v>
      </c>
      <c r="H33" s="31"/>
      <c r="I33" s="27"/>
      <c r="J33" s="27"/>
      <c r="K33" s="56">
        <f t="shared" si="7"/>
        <v>0</v>
      </c>
      <c r="L33" s="57">
        <f t="shared" si="8"/>
        <v>0</v>
      </c>
      <c r="M33" s="29"/>
      <c r="N33" s="58"/>
      <c r="O33" s="59"/>
      <c r="P33" s="59"/>
      <c r="Q33" s="27"/>
      <c r="R33" s="76"/>
      <c r="S33" s="27"/>
      <c r="T33" s="27"/>
      <c r="U33" s="27"/>
      <c r="V33" s="27"/>
      <c r="W33" s="27"/>
      <c r="X33" s="55"/>
      <c r="Y33" s="5"/>
      <c r="Z33" s="93"/>
    </row>
    <row r="34" spans="1:26" ht="17.649999999999999" customHeight="1" x14ac:dyDescent="0.15">
      <c r="A34" s="25"/>
      <c r="B34" s="5"/>
      <c r="C34" s="29"/>
      <c r="D34" s="27"/>
      <c r="E34" s="28"/>
      <c r="F34" s="29"/>
      <c r="G34" s="30" t="e">
        <f t="shared" si="5"/>
        <v>#DIV/0!</v>
      </c>
      <c r="H34" s="31"/>
      <c r="I34" s="27"/>
      <c r="J34" s="27"/>
      <c r="K34" s="56">
        <f t="shared" si="7"/>
        <v>0</v>
      </c>
      <c r="L34" s="57">
        <f t="shared" si="8"/>
        <v>0</v>
      </c>
      <c r="M34" s="29"/>
      <c r="N34" s="58"/>
      <c r="O34" s="59"/>
      <c r="P34" s="59"/>
      <c r="Q34" s="27"/>
      <c r="R34" s="76"/>
      <c r="S34" s="27"/>
      <c r="T34" s="27"/>
      <c r="U34" s="27"/>
      <c r="V34" s="27"/>
      <c r="W34" s="27"/>
      <c r="X34" s="55"/>
      <c r="Y34" s="5"/>
      <c r="Z34" s="93"/>
    </row>
    <row r="35" spans="1:26" ht="17.649999999999999" customHeight="1" x14ac:dyDescent="0.15">
      <c r="A35" s="25"/>
      <c r="B35" s="5"/>
      <c r="C35" s="29"/>
      <c r="D35" s="27"/>
      <c r="E35" s="28"/>
      <c r="F35" s="29"/>
      <c r="G35" s="30" t="e">
        <f t="shared" si="5"/>
        <v>#DIV/0!</v>
      </c>
      <c r="H35" s="31"/>
      <c r="I35" s="27"/>
      <c r="J35" s="27"/>
      <c r="K35" s="56">
        <f t="shared" si="7"/>
        <v>0</v>
      </c>
      <c r="L35" s="57">
        <f t="shared" si="8"/>
        <v>0</v>
      </c>
      <c r="M35" s="29"/>
      <c r="N35" s="58"/>
      <c r="O35" s="59"/>
      <c r="P35" s="59"/>
      <c r="Q35" s="27"/>
      <c r="R35" s="76"/>
      <c r="S35" s="27"/>
      <c r="T35" s="27"/>
      <c r="U35" s="27"/>
      <c r="V35" s="27"/>
      <c r="W35" s="27"/>
      <c r="X35" s="55"/>
      <c r="Y35" s="5"/>
      <c r="Z35" s="93"/>
    </row>
    <row r="36" spans="1:26" ht="17.649999999999999" customHeight="1" x14ac:dyDescent="0.15">
      <c r="A36" s="25"/>
      <c r="B36" s="5"/>
      <c r="C36" s="29"/>
      <c r="D36" s="27"/>
      <c r="E36" s="28"/>
      <c r="F36" s="29"/>
      <c r="G36" s="30" t="e">
        <f t="shared" si="5"/>
        <v>#DIV/0!</v>
      </c>
      <c r="H36" s="31"/>
      <c r="I36" s="27"/>
      <c r="J36" s="27"/>
      <c r="K36" s="56">
        <f t="shared" si="7"/>
        <v>0</v>
      </c>
      <c r="L36" s="57">
        <f t="shared" si="8"/>
        <v>0</v>
      </c>
      <c r="M36" s="29"/>
      <c r="N36" s="58"/>
      <c r="O36" s="59"/>
      <c r="P36" s="59"/>
      <c r="Q36" s="27"/>
      <c r="R36" s="76"/>
      <c r="S36" s="27"/>
      <c r="T36" s="27"/>
      <c r="U36" s="27"/>
      <c r="V36" s="27"/>
      <c r="W36" s="27"/>
      <c r="X36" s="55"/>
      <c r="Y36" s="5"/>
      <c r="Z36" s="93"/>
    </row>
    <row r="37" spans="1:26" ht="17.649999999999999" customHeight="1" x14ac:dyDescent="0.15">
      <c r="A37" s="25"/>
      <c r="B37" s="5"/>
      <c r="C37" s="29"/>
      <c r="D37" s="27"/>
      <c r="E37" s="28"/>
      <c r="F37" s="29"/>
      <c r="G37" s="30" t="e">
        <f t="shared" si="5"/>
        <v>#DIV/0!</v>
      </c>
      <c r="H37" s="31"/>
      <c r="I37" s="27"/>
      <c r="J37" s="27"/>
      <c r="K37" s="56">
        <f t="shared" si="7"/>
        <v>0</v>
      </c>
      <c r="L37" s="57">
        <f t="shared" si="8"/>
        <v>0</v>
      </c>
      <c r="M37" s="29"/>
      <c r="N37" s="58"/>
      <c r="O37" s="59"/>
      <c r="P37" s="59"/>
      <c r="Q37" s="27"/>
      <c r="R37" s="76"/>
      <c r="S37" s="27"/>
      <c r="T37" s="27"/>
      <c r="U37" s="27"/>
      <c r="V37" s="27"/>
      <c r="W37" s="27"/>
      <c r="X37" s="55"/>
      <c r="Y37" s="5"/>
      <c r="Z37" s="93"/>
    </row>
    <row r="38" spans="1:26" ht="17.649999999999999" customHeight="1" x14ac:dyDescent="0.15">
      <c r="A38" s="25"/>
      <c r="B38" s="5"/>
      <c r="C38" s="29"/>
      <c r="D38" s="27"/>
      <c r="E38" s="28"/>
      <c r="F38" s="29"/>
      <c r="G38" s="30" t="e">
        <f t="shared" si="5"/>
        <v>#DIV/0!</v>
      </c>
      <c r="H38" s="31"/>
      <c r="I38" s="27"/>
      <c r="J38" s="27"/>
      <c r="K38" s="56">
        <f t="shared" si="7"/>
        <v>0</v>
      </c>
      <c r="L38" s="57">
        <f t="shared" si="8"/>
        <v>0</v>
      </c>
      <c r="M38" s="29"/>
      <c r="N38" s="58"/>
      <c r="O38" s="59"/>
      <c r="P38" s="59"/>
      <c r="Q38" s="27"/>
      <c r="R38" s="76"/>
      <c r="S38" s="27"/>
      <c r="T38" s="27"/>
      <c r="U38" s="27"/>
      <c r="V38" s="27"/>
      <c r="W38" s="27"/>
      <c r="X38" s="55"/>
      <c r="Y38" s="5"/>
      <c r="Z38" s="93"/>
    </row>
    <row r="39" spans="1:26" ht="17.649999999999999" customHeight="1" x14ac:dyDescent="0.15">
      <c r="A39" s="29" t="s">
        <v>31</v>
      </c>
      <c r="B39" s="5"/>
      <c r="C39" s="29"/>
      <c r="D39" s="32">
        <f>SUM(D9:D38)</f>
        <v>0</v>
      </c>
      <c r="E39" s="32">
        <f>SUM(E9:E38)</f>
        <v>0</v>
      </c>
      <c r="F39" s="29"/>
      <c r="G39" s="33"/>
      <c r="H39" s="33"/>
      <c r="I39" s="33"/>
      <c r="J39" s="60">
        <f>SUM(J9:J38)</f>
        <v>0</v>
      </c>
      <c r="K39" s="61">
        <f>SUM(K9:K38)</f>
        <v>0</v>
      </c>
      <c r="L39" s="57">
        <f>L38</f>
        <v>0</v>
      </c>
      <c r="M39" s="62"/>
      <c r="N39" s="58"/>
      <c r="O39" s="63">
        <f t="shared" ref="O39:W39" si="9">SUM(O9:O38)</f>
        <v>0</v>
      </c>
      <c r="P39" s="63">
        <f t="shared" si="9"/>
        <v>0</v>
      </c>
      <c r="Q39" s="77">
        <f t="shared" si="9"/>
        <v>0</v>
      </c>
      <c r="R39" s="78">
        <f t="shared" si="9"/>
        <v>0</v>
      </c>
      <c r="S39" s="79">
        <f t="shared" si="9"/>
        <v>0</v>
      </c>
      <c r="T39" s="79">
        <f t="shared" si="9"/>
        <v>0</v>
      </c>
      <c r="U39" s="78">
        <f t="shared" si="9"/>
        <v>0</v>
      </c>
      <c r="V39" s="79">
        <f t="shared" si="9"/>
        <v>0</v>
      </c>
      <c r="W39" s="79">
        <f t="shared" si="9"/>
        <v>0</v>
      </c>
      <c r="X39" s="80"/>
      <c r="Y39" s="5"/>
      <c r="Z39" s="92">
        <f>SUM(Z9:Z38)</f>
        <v>0</v>
      </c>
    </row>
    <row r="40" spans="1:26" ht="17.649999999999999" customHeight="1" x14ac:dyDescent="0.15">
      <c r="A40" s="34"/>
      <c r="B40" s="34"/>
      <c r="C40" s="35"/>
      <c r="D40" s="35"/>
      <c r="E40" s="35"/>
      <c r="F40" s="36"/>
      <c r="G40" s="11">
        <f>COUNTIFS(G9:G38,"&gt;100")</f>
        <v>0</v>
      </c>
      <c r="H40" s="37"/>
      <c r="I40" s="37"/>
      <c r="J40" s="64"/>
      <c r="K40" s="36"/>
      <c r="L40" s="65"/>
      <c r="M40" s="35"/>
      <c r="N40" s="34"/>
      <c r="O40" s="34"/>
      <c r="P40" s="34"/>
      <c r="Q40" s="81">
        <f>P39+Q39</f>
        <v>0</v>
      </c>
      <c r="R40" s="82"/>
      <c r="S40" s="82"/>
      <c r="T40" s="79">
        <f>S39+T39</f>
        <v>0</v>
      </c>
      <c r="U40" s="83"/>
      <c r="V40" s="83"/>
      <c r="W40" s="79">
        <f>V39+W39</f>
        <v>0</v>
      </c>
      <c r="X40" s="82"/>
      <c r="Y40" s="94"/>
    </row>
    <row r="41" spans="1:26" ht="20.25" customHeight="1" x14ac:dyDescent="0.15">
      <c r="A41" s="38"/>
      <c r="B41" s="38"/>
      <c r="C41" s="39"/>
      <c r="D41" s="39"/>
      <c r="E41" s="39"/>
      <c r="F41" s="40"/>
      <c r="G41" s="40"/>
      <c r="H41" s="40"/>
      <c r="I41" s="40"/>
      <c r="J41" s="66" t="s">
        <v>32</v>
      </c>
      <c r="K41" s="33" t="s">
        <v>33</v>
      </c>
      <c r="L41" s="40"/>
      <c r="M41" s="38"/>
      <c r="N41" s="279" t="s">
        <v>34</v>
      </c>
      <c r="O41" s="279"/>
      <c r="P41" s="280"/>
      <c r="Q41" s="60">
        <f>Q5+O39-Q40</f>
        <v>0</v>
      </c>
      <c r="R41" s="84"/>
      <c r="S41" s="85"/>
      <c r="T41" s="86">
        <f>R5+R39-T40</f>
        <v>0</v>
      </c>
      <c r="U41" s="85"/>
      <c r="V41" s="85"/>
      <c r="W41" s="86">
        <f>S5+U39-W40</f>
        <v>0</v>
      </c>
      <c r="X41" s="83"/>
      <c r="Y41" s="94"/>
    </row>
    <row r="42" spans="1:26" ht="17.649999999999999" customHeight="1" x14ac:dyDescent="0.15">
      <c r="A42" s="38"/>
      <c r="B42" s="38"/>
      <c r="C42" s="39"/>
      <c r="D42" s="39"/>
      <c r="E42" s="39"/>
      <c r="F42" s="40"/>
      <c r="G42" s="40"/>
      <c r="H42" s="40"/>
      <c r="I42" s="67" t="s">
        <v>30</v>
      </c>
      <c r="J42" s="32">
        <f>SUMIF($M$9:$M$38,I42,$J$9:$J$38)</f>
        <v>0</v>
      </c>
      <c r="K42" s="61">
        <f>SUMIF($M$9:$M$38,I42,$K$9:$K$38)</f>
        <v>0</v>
      </c>
      <c r="L42" s="40"/>
      <c r="M42" s="39"/>
      <c r="N42" s="38"/>
      <c r="O42" s="38"/>
      <c r="P42" s="38"/>
      <c r="Q42" s="29" t="s">
        <v>4</v>
      </c>
      <c r="R42" s="84"/>
      <c r="S42" s="87"/>
      <c r="T42" s="55" t="s">
        <v>5</v>
      </c>
      <c r="U42" s="87"/>
      <c r="V42" s="87"/>
      <c r="W42" s="55" t="s">
        <v>6</v>
      </c>
      <c r="X42" s="83"/>
      <c r="Y42" s="94"/>
    </row>
    <row r="43" spans="1:26" ht="17.649999999999999" customHeight="1" x14ac:dyDescent="0.15">
      <c r="A43" s="41"/>
      <c r="B43" s="41"/>
      <c r="C43" s="42"/>
      <c r="D43" s="42"/>
      <c r="E43" s="42"/>
      <c r="F43" s="43"/>
      <c r="G43" s="43"/>
      <c r="H43" s="43"/>
      <c r="I43" s="41" t="s">
        <v>35</v>
      </c>
      <c r="J43" s="68">
        <f>SUM('4:7'!J42)</f>
        <v>0</v>
      </c>
      <c r="K43" s="61">
        <f>SUM('4:7'!K42)</f>
        <v>0</v>
      </c>
      <c r="L43" s="69"/>
      <c r="M43" s="38"/>
      <c r="N43" s="279" t="s">
        <v>36</v>
      </c>
      <c r="O43" s="279"/>
      <c r="P43" s="280"/>
      <c r="Q43" s="32">
        <f>SUM('4:7'!Q40)</f>
        <v>0</v>
      </c>
      <c r="R43" s="84"/>
      <c r="S43" s="88"/>
      <c r="T43" s="68">
        <f>SUM('4:7'!T40)</f>
        <v>0</v>
      </c>
      <c r="U43" s="89"/>
      <c r="V43" s="89"/>
      <c r="W43" s="68">
        <f>SUM('4:7'!W40)</f>
        <v>0</v>
      </c>
      <c r="X43" s="90"/>
      <c r="Y43" s="94"/>
    </row>
    <row r="44" spans="1:26" ht="17.649999999999999" customHeight="1" x14ac:dyDescent="0.15">
      <c r="A44" s="41"/>
      <c r="B44" s="41"/>
      <c r="C44" s="42"/>
      <c r="D44" s="42"/>
      <c r="E44" s="42"/>
      <c r="F44" s="43"/>
      <c r="G44" s="43"/>
      <c r="H44" s="43"/>
      <c r="I44" s="41"/>
      <c r="J44" s="70"/>
      <c r="K44" s="36"/>
      <c r="L44" s="69"/>
      <c r="M44" s="39"/>
      <c r="N44" s="41"/>
      <c r="O44" s="41"/>
      <c r="P44" s="41"/>
      <c r="Q44" s="70"/>
      <c r="R44" s="88"/>
      <c r="S44" s="88"/>
      <c r="T44" s="88"/>
      <c r="U44" s="88"/>
      <c r="V44" s="88"/>
      <c r="W44" s="88"/>
      <c r="X44" s="83"/>
    </row>
    <row r="45" spans="1:26" ht="17.649999999999999" customHeight="1" x14ac:dyDescent="0.15">
      <c r="A45" s="41"/>
      <c r="B45" s="41"/>
      <c r="C45" s="42"/>
      <c r="D45" s="42"/>
      <c r="E45" s="42"/>
      <c r="F45" s="43"/>
      <c r="G45" s="43"/>
      <c r="H45" s="43"/>
      <c r="I45" s="41"/>
      <c r="J45" s="41"/>
      <c r="K45" s="71"/>
      <c r="L45" s="69"/>
      <c r="M45" s="39"/>
      <c r="N45" s="41"/>
      <c r="O45" s="41"/>
      <c r="P45" s="41"/>
      <c r="Q45" s="41"/>
      <c r="R45" s="88"/>
      <c r="S45" s="88"/>
      <c r="T45" s="88"/>
      <c r="U45" s="88"/>
      <c r="V45" s="88"/>
      <c r="W45" s="88"/>
      <c r="X45" s="87"/>
    </row>
  </sheetData>
  <customSheetViews>
    <customSheetView guid="{A82FB63C-2A94-42D5-9C7A-4B6A140511F1}">
      <selection activeCell="AC1" sqref="AC1"/>
      <pageMargins left="0.39305555555555599" right="0.39305555555555599" top="0" bottom="0" header="0.51180555555555596" footer="0.51180555555555596"/>
      <printOptions horizontalCentered="1" verticalCentered="1"/>
      <pageSetup paperSize="9" scale="80" orientation="landscape" r:id="rId1"/>
      <headerFooter alignWithMargins="0"/>
    </customSheetView>
  </customSheetViews>
  <mergeCells count="25">
    <mergeCell ref="X7:X8"/>
    <mergeCell ref="Y7:Y8"/>
    <mergeCell ref="Z7:Z8"/>
    <mergeCell ref="O3:P5"/>
    <mergeCell ref="U7:W7"/>
    <mergeCell ref="N41:P41"/>
    <mergeCell ref="N43:P43"/>
    <mergeCell ref="A7:A8"/>
    <mergeCell ref="B7:B8"/>
    <mergeCell ref="C7:C8"/>
    <mergeCell ref="D7:D8"/>
    <mergeCell ref="E7:E8"/>
    <mergeCell ref="F7:F8"/>
    <mergeCell ref="G7:G8"/>
    <mergeCell ref="L7:L8"/>
    <mergeCell ref="M7:M8"/>
    <mergeCell ref="N7:N8"/>
    <mergeCell ref="C3:E3"/>
    <mergeCell ref="I3:M3"/>
    <mergeCell ref="H7:K7"/>
    <mergeCell ref="O7:Q7"/>
    <mergeCell ref="R7:T7"/>
    <mergeCell ref="Q3:Q4"/>
    <mergeCell ref="R3:R4"/>
    <mergeCell ref="S3:S4"/>
  </mergeCells>
  <phoneticPr fontId="22"/>
  <conditionalFormatting sqref="G9 G17:G38">
    <cfRule type="expression" dxfId="29" priority="3" stopIfTrue="1">
      <formula>ISERROR(G9)</formula>
    </cfRule>
  </conditionalFormatting>
  <conditionalFormatting sqref="G15:G16">
    <cfRule type="expression" dxfId="28" priority="2" stopIfTrue="1">
      <formula>ISERROR(G15)</formula>
    </cfRule>
  </conditionalFormatting>
  <conditionalFormatting sqref="G10:G14">
    <cfRule type="expression" dxfId="27" priority="1" stopIfTrue="1">
      <formula>ISERROR(G10)</formula>
    </cfRule>
  </conditionalFormatting>
  <dataValidations count="1">
    <dataValidation allowBlank="1" showInputMessage="1" showErrorMessage="1" sqref="X7:X45 H9:H38" xr:uid="{00000000-0002-0000-0300-000000000000}"/>
  </dataValidations>
  <printOptions horizontalCentered="1" verticalCentered="1"/>
  <pageMargins left="0.39305555555555599" right="0.39305555555555599" top="0" bottom="0" header="0.51180555555555596" footer="0.51180555555555596"/>
  <pageSetup paperSize="9" scale="80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44"/>
  <sheetViews>
    <sheetView topLeftCell="C36" zoomScaleNormal="100" workbookViewId="0">
      <selection activeCell="Y10" sqref="Y10"/>
    </sheetView>
  </sheetViews>
  <sheetFormatPr defaultColWidth="9" defaultRowHeight="13.5" x14ac:dyDescent="0.15"/>
  <cols>
    <col min="1" max="1" width="8" style="11" customWidth="1"/>
    <col min="2" max="2" width="7.125" style="11" customWidth="1"/>
    <col min="3" max="3" width="9.25" style="11" customWidth="1"/>
    <col min="4" max="4" width="6.625" style="11" customWidth="1"/>
    <col min="5" max="6" width="6.25" style="11" customWidth="1"/>
    <col min="7" max="8" width="5.25" style="11" customWidth="1"/>
    <col min="9" max="11" width="5.375" style="11" customWidth="1"/>
    <col min="12" max="12" width="7.625" style="11" customWidth="1"/>
    <col min="13" max="13" width="5" style="11" customWidth="1"/>
    <col min="14" max="14" width="7.125" style="11" customWidth="1"/>
    <col min="15" max="17" width="3.625" style="11" customWidth="1"/>
    <col min="18" max="18" width="4.25" style="11" customWidth="1"/>
    <col min="19" max="19" width="3.625" style="11" customWidth="1"/>
    <col min="20" max="23" width="4.25" style="11" customWidth="1"/>
    <col min="24" max="24" width="8.625" style="11" customWidth="1"/>
    <col min="25" max="25" width="7.125" style="11" customWidth="1"/>
    <col min="26" max="28" width="6.625" style="11" customWidth="1"/>
    <col min="29" max="16384" width="9" style="11"/>
  </cols>
  <sheetData>
    <row r="1" spans="1:30" ht="19.899999999999999" customHeight="1" x14ac:dyDescent="0.15">
      <c r="A1" s="12" t="s">
        <v>0</v>
      </c>
      <c r="B1" s="12"/>
      <c r="C1" s="12"/>
      <c r="D1" s="12"/>
      <c r="E1" s="12"/>
      <c r="F1" s="13"/>
      <c r="G1" s="13"/>
      <c r="H1" s="13"/>
      <c r="J1" s="47"/>
      <c r="K1" s="47"/>
      <c r="M1" s="47"/>
      <c r="N1" s="47"/>
      <c r="O1" s="47"/>
      <c r="P1" s="47"/>
      <c r="Q1" s="13"/>
    </row>
    <row r="2" spans="1:30" ht="9" customHeight="1" x14ac:dyDescent="0.15">
      <c r="A2" s="14"/>
      <c r="B2" s="14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30" ht="19.899999999999999" customHeight="1" x14ac:dyDescent="0.15">
      <c r="A3" s="15" t="s">
        <v>1</v>
      </c>
      <c r="B3" s="16"/>
      <c r="C3" s="290">
        <f>+'4'!$C$3:$E$3</f>
        <v>0</v>
      </c>
      <c r="D3" s="291"/>
      <c r="E3" s="291"/>
      <c r="F3" s="17"/>
      <c r="G3" s="18" t="s">
        <v>2</v>
      </c>
      <c r="H3" s="14"/>
      <c r="I3" s="292">
        <f>'4'!I3</f>
        <v>0</v>
      </c>
      <c r="J3" s="292"/>
      <c r="K3" s="292"/>
      <c r="L3" s="292"/>
      <c r="M3" s="292"/>
      <c r="N3" s="49"/>
      <c r="O3" s="296" t="s">
        <v>37</v>
      </c>
      <c r="P3" s="297"/>
      <c r="Q3" s="277" t="s">
        <v>4</v>
      </c>
      <c r="R3" s="277" t="s">
        <v>5</v>
      </c>
      <c r="S3" s="277" t="s">
        <v>6</v>
      </c>
      <c r="T3" s="46"/>
      <c r="U3" s="46"/>
      <c r="V3" s="46"/>
      <c r="W3" s="46"/>
    </row>
    <row r="4" spans="1:30" ht="9" customHeight="1" x14ac:dyDescent="0.15">
      <c r="A4" s="19"/>
      <c r="B4" s="19"/>
      <c r="C4" s="19"/>
      <c r="D4" s="19"/>
      <c r="E4" s="19"/>
      <c r="F4" s="13"/>
      <c r="G4" s="13"/>
      <c r="H4" s="14"/>
      <c r="I4" s="14"/>
      <c r="J4" s="14"/>
      <c r="K4" s="14"/>
      <c r="L4" s="14"/>
      <c r="M4" s="13"/>
      <c r="N4" s="49"/>
      <c r="O4" s="298"/>
      <c r="P4" s="299"/>
      <c r="Q4" s="278"/>
      <c r="R4" s="278"/>
      <c r="S4" s="278"/>
      <c r="T4" s="46"/>
      <c r="U4" s="46"/>
      <c r="V4" s="46"/>
      <c r="W4" s="46"/>
    </row>
    <row r="5" spans="1:30" ht="20.25" customHeight="1" x14ac:dyDescent="0.15">
      <c r="A5" s="48" t="str">
        <f>'4'!A5</f>
        <v>令和　年4月1日～令和　年3月31日</v>
      </c>
      <c r="B5" s="20"/>
      <c r="C5" s="20"/>
      <c r="D5" s="20"/>
      <c r="E5" s="20"/>
      <c r="F5" s="20"/>
      <c r="G5" s="21"/>
      <c r="H5" s="22" t="s">
        <v>38</v>
      </c>
      <c r="I5" s="50"/>
      <c r="J5" s="51"/>
      <c r="K5" s="52"/>
      <c r="L5" s="53">
        <f>SUM('7'!$L$39)</f>
        <v>0</v>
      </c>
      <c r="M5" s="17"/>
      <c r="N5" s="49"/>
      <c r="O5" s="300"/>
      <c r="P5" s="301"/>
      <c r="Q5" s="68">
        <f>'7'!Q41</f>
        <v>0</v>
      </c>
      <c r="R5" s="73">
        <f>'7'!T41</f>
        <v>0</v>
      </c>
      <c r="S5" s="73">
        <f>'7'!W41</f>
        <v>0</v>
      </c>
      <c r="T5" s="74"/>
      <c r="U5" s="74"/>
      <c r="V5" s="74"/>
      <c r="W5" s="74"/>
    </row>
    <row r="6" spans="1:30" ht="15.4" customHeight="1" x14ac:dyDescent="0.15">
      <c r="A6" s="13"/>
      <c r="B6" s="13"/>
      <c r="C6" s="13"/>
      <c r="D6" s="13"/>
      <c r="E6" s="13"/>
      <c r="F6" s="13"/>
      <c r="G6" s="13"/>
      <c r="H6" s="19"/>
      <c r="I6" s="19"/>
      <c r="J6" s="19"/>
      <c r="K6" s="19"/>
      <c r="L6" s="19"/>
      <c r="M6" s="13"/>
      <c r="N6" s="54"/>
      <c r="O6" s="54"/>
      <c r="P6" s="54"/>
      <c r="Q6" s="13"/>
    </row>
    <row r="7" spans="1:30" ht="25.5" customHeight="1" x14ac:dyDescent="0.15">
      <c r="A7" s="274" t="s">
        <v>8</v>
      </c>
      <c r="B7" s="281" t="s">
        <v>75</v>
      </c>
      <c r="C7" s="274" t="s">
        <v>9</v>
      </c>
      <c r="D7" s="282" t="s">
        <v>10</v>
      </c>
      <c r="E7" s="282" t="s">
        <v>11</v>
      </c>
      <c r="F7" s="274" t="s">
        <v>12</v>
      </c>
      <c r="G7" s="274" t="s">
        <v>13</v>
      </c>
      <c r="H7" s="274" t="s">
        <v>14</v>
      </c>
      <c r="I7" s="274"/>
      <c r="J7" s="274"/>
      <c r="K7" s="274"/>
      <c r="L7" s="274" t="s">
        <v>15</v>
      </c>
      <c r="M7" s="282" t="s">
        <v>16</v>
      </c>
      <c r="N7" s="284" t="s">
        <v>17</v>
      </c>
      <c r="O7" s="275" t="s">
        <v>18</v>
      </c>
      <c r="P7" s="275"/>
      <c r="Q7" s="275"/>
      <c r="R7" s="276" t="s">
        <v>19</v>
      </c>
      <c r="S7" s="276"/>
      <c r="T7" s="276"/>
      <c r="U7" s="276" t="s">
        <v>20</v>
      </c>
      <c r="V7" s="276"/>
      <c r="W7" s="276"/>
      <c r="X7" s="294" t="s">
        <v>21</v>
      </c>
      <c r="Y7" s="281" t="s">
        <v>75</v>
      </c>
      <c r="Z7" s="281" t="s">
        <v>22</v>
      </c>
      <c r="AB7" s="129" t="s">
        <v>81</v>
      </c>
    </row>
    <row r="8" spans="1:30" ht="24" customHeight="1" x14ac:dyDescent="0.15">
      <c r="A8" s="274"/>
      <c r="B8" s="281"/>
      <c r="C8" s="274"/>
      <c r="D8" s="283"/>
      <c r="E8" s="283"/>
      <c r="F8" s="274"/>
      <c r="G8" s="274"/>
      <c r="H8" s="23" t="s">
        <v>23</v>
      </c>
      <c r="I8" s="23" t="s">
        <v>24</v>
      </c>
      <c r="J8" s="23" t="s">
        <v>25</v>
      </c>
      <c r="K8" s="23" t="s">
        <v>26</v>
      </c>
      <c r="L8" s="274"/>
      <c r="M8" s="283"/>
      <c r="N8" s="284"/>
      <c r="O8" s="55" t="s">
        <v>27</v>
      </c>
      <c r="P8" s="55" t="s">
        <v>28</v>
      </c>
      <c r="Q8" s="55" t="s">
        <v>29</v>
      </c>
      <c r="R8" s="75" t="s">
        <v>27</v>
      </c>
      <c r="S8" s="75" t="s">
        <v>28</v>
      </c>
      <c r="T8" s="75" t="s">
        <v>29</v>
      </c>
      <c r="U8" s="75" t="s">
        <v>27</v>
      </c>
      <c r="V8" s="75" t="s">
        <v>28</v>
      </c>
      <c r="W8" s="75" t="s">
        <v>29</v>
      </c>
      <c r="X8" s="295"/>
      <c r="Y8" s="281"/>
      <c r="Z8" s="281"/>
      <c r="AB8" s="130" t="s">
        <v>82</v>
      </c>
    </row>
    <row r="9" spans="1:30" ht="17.649999999999999" customHeight="1" x14ac:dyDescent="0.15">
      <c r="A9" s="25"/>
      <c r="B9" s="5"/>
      <c r="C9" s="29"/>
      <c r="D9" s="27"/>
      <c r="E9" s="28"/>
      <c r="F9" s="29"/>
      <c r="G9" s="30" t="e">
        <f>$K9/$E9*100</f>
        <v>#DIV/0!</v>
      </c>
      <c r="H9" s="31"/>
      <c r="I9" s="27"/>
      <c r="J9" s="105"/>
      <c r="K9" s="56">
        <f t="shared" ref="K9:K14" si="0">I9*J9</f>
        <v>0</v>
      </c>
      <c r="L9" s="57">
        <f>L5+D9-E9</f>
        <v>0</v>
      </c>
      <c r="M9" s="29"/>
      <c r="N9" s="58"/>
      <c r="O9" s="59"/>
      <c r="P9" s="59"/>
      <c r="Q9" s="27"/>
      <c r="R9" s="76"/>
      <c r="S9" s="27"/>
      <c r="T9" s="27"/>
      <c r="U9" s="27"/>
      <c r="V9" s="27"/>
      <c r="W9" s="27"/>
      <c r="X9" s="55"/>
      <c r="Y9" s="177">
        <f>+ロット別収量!$B4</f>
        <v>0</v>
      </c>
      <c r="Z9" s="92">
        <f>SUMIF($B$9:$B$38,Y9,$E$9:$E$38)</f>
        <v>0</v>
      </c>
      <c r="AB9" s="248">
        <f>+'3'!$AB9</f>
        <v>0</v>
      </c>
      <c r="AD9" s="123"/>
    </row>
    <row r="10" spans="1:30" ht="17.649999999999999" customHeight="1" x14ac:dyDescent="0.15">
      <c r="A10" s="25"/>
      <c r="B10" s="5"/>
      <c r="C10" s="29"/>
      <c r="D10" s="27"/>
      <c r="E10" s="28"/>
      <c r="F10" s="29"/>
      <c r="G10" s="30" t="e">
        <f>$K10/$E10*100</f>
        <v>#DIV/0!</v>
      </c>
      <c r="H10" s="31"/>
      <c r="I10" s="27"/>
      <c r="J10" s="105"/>
      <c r="K10" s="56">
        <f t="shared" si="0"/>
        <v>0</v>
      </c>
      <c r="L10" s="57">
        <f>L9+D10-E10</f>
        <v>0</v>
      </c>
      <c r="M10" s="29"/>
      <c r="N10" s="58"/>
      <c r="O10" s="59"/>
      <c r="P10" s="59"/>
      <c r="Q10" s="27"/>
      <c r="R10" s="76"/>
      <c r="S10" s="105"/>
      <c r="T10" s="27"/>
      <c r="U10" s="27"/>
      <c r="V10" s="27"/>
      <c r="W10" s="27"/>
      <c r="X10" s="55"/>
      <c r="Y10" s="177">
        <f>+ロット別収量!$B5</f>
        <v>0</v>
      </c>
      <c r="Z10" s="92">
        <f t="shared" ref="Z10:Z28" si="1">SUMIF($B$9:$B$38,Y10,$E$9:$E$38)</f>
        <v>0</v>
      </c>
      <c r="AB10" s="248">
        <f>+'3'!$AB10</f>
        <v>0</v>
      </c>
      <c r="AD10" s="123"/>
    </row>
    <row r="11" spans="1:30" ht="17.649999999999999" customHeight="1" x14ac:dyDescent="0.15">
      <c r="A11" s="25"/>
      <c r="B11" s="5"/>
      <c r="C11" s="29"/>
      <c r="D11" s="27"/>
      <c r="E11" s="28"/>
      <c r="F11" s="29"/>
      <c r="G11" s="30" t="e">
        <f t="shared" ref="G11:G14" si="2">$K11/$E11*100</f>
        <v>#DIV/0!</v>
      </c>
      <c r="H11" s="31"/>
      <c r="I11" s="27"/>
      <c r="J11" s="105"/>
      <c r="K11" s="56">
        <f t="shared" si="0"/>
        <v>0</v>
      </c>
      <c r="L11" s="57">
        <f t="shared" ref="L11:L27" si="3">L10+D11-E11</f>
        <v>0</v>
      </c>
      <c r="M11" s="29"/>
      <c r="N11" s="58"/>
      <c r="O11" s="59"/>
      <c r="P11" s="59"/>
      <c r="Q11" s="27"/>
      <c r="R11" s="76"/>
      <c r="S11" s="105"/>
      <c r="T11" s="27"/>
      <c r="U11" s="27"/>
      <c r="V11" s="27"/>
      <c r="W11" s="27"/>
      <c r="X11" s="55"/>
      <c r="Y11" s="177">
        <f>+ロット別収量!$B6</f>
        <v>0</v>
      </c>
      <c r="Z11" s="92">
        <f t="shared" si="1"/>
        <v>0</v>
      </c>
      <c r="AB11" s="248">
        <f>+'3'!$AB11</f>
        <v>0</v>
      </c>
      <c r="AD11" s="123"/>
    </row>
    <row r="12" spans="1:30" ht="17.649999999999999" customHeight="1" x14ac:dyDescent="0.15">
      <c r="A12" s="25"/>
      <c r="B12" s="5"/>
      <c r="C12" s="29"/>
      <c r="D12" s="27"/>
      <c r="E12" s="28"/>
      <c r="F12" s="29"/>
      <c r="G12" s="30" t="e">
        <f t="shared" si="2"/>
        <v>#DIV/0!</v>
      </c>
      <c r="H12" s="31"/>
      <c r="I12" s="27"/>
      <c r="J12" s="105"/>
      <c r="K12" s="56">
        <f t="shared" si="0"/>
        <v>0</v>
      </c>
      <c r="L12" s="57">
        <f t="shared" si="3"/>
        <v>0</v>
      </c>
      <c r="M12" s="29"/>
      <c r="N12" s="58"/>
      <c r="O12" s="59"/>
      <c r="P12" s="59"/>
      <c r="Q12" s="27"/>
      <c r="R12" s="76"/>
      <c r="S12" s="105"/>
      <c r="T12" s="27"/>
      <c r="U12" s="27"/>
      <c r="V12" s="27"/>
      <c r="W12" s="27"/>
      <c r="X12" s="55"/>
      <c r="Y12" s="177">
        <f>+ロット別収量!$B7</f>
        <v>0</v>
      </c>
      <c r="Z12" s="92">
        <f t="shared" si="1"/>
        <v>0</v>
      </c>
      <c r="AB12" s="248">
        <f>+'3'!$AB12</f>
        <v>0</v>
      </c>
      <c r="AD12" s="124"/>
    </row>
    <row r="13" spans="1:30" ht="17.649999999999999" customHeight="1" x14ac:dyDescent="0.15">
      <c r="A13" s="25"/>
      <c r="B13" s="5"/>
      <c r="C13" s="29"/>
      <c r="D13" s="27"/>
      <c r="E13" s="28"/>
      <c r="F13" s="29"/>
      <c r="G13" s="30" t="e">
        <f t="shared" si="2"/>
        <v>#DIV/0!</v>
      </c>
      <c r="H13" s="31"/>
      <c r="I13" s="27"/>
      <c r="J13" s="105"/>
      <c r="K13" s="56">
        <f t="shared" si="0"/>
        <v>0</v>
      </c>
      <c r="L13" s="57">
        <f t="shared" si="3"/>
        <v>0</v>
      </c>
      <c r="M13" s="29"/>
      <c r="N13" s="58"/>
      <c r="O13" s="59"/>
      <c r="P13" s="59"/>
      <c r="Q13" s="27"/>
      <c r="R13" s="76"/>
      <c r="S13" s="105"/>
      <c r="T13" s="27"/>
      <c r="U13" s="27"/>
      <c r="V13" s="27"/>
      <c r="W13" s="27"/>
      <c r="X13" s="55"/>
      <c r="Y13" s="177">
        <f>+ロット別収量!$B8</f>
        <v>0</v>
      </c>
      <c r="Z13" s="92">
        <f t="shared" si="1"/>
        <v>0</v>
      </c>
      <c r="AB13" s="248">
        <f>+'3'!$AB13</f>
        <v>0</v>
      </c>
    </row>
    <row r="14" spans="1:30" ht="17.649999999999999" customHeight="1" x14ac:dyDescent="0.15">
      <c r="A14" s="25"/>
      <c r="B14" s="5"/>
      <c r="C14" s="29"/>
      <c r="D14" s="27"/>
      <c r="E14" s="28"/>
      <c r="F14" s="29"/>
      <c r="G14" s="30" t="e">
        <f t="shared" si="2"/>
        <v>#DIV/0!</v>
      </c>
      <c r="H14" s="31"/>
      <c r="I14" s="27"/>
      <c r="J14" s="105"/>
      <c r="K14" s="56">
        <f t="shared" si="0"/>
        <v>0</v>
      </c>
      <c r="L14" s="57">
        <f t="shared" si="3"/>
        <v>0</v>
      </c>
      <c r="M14" s="29"/>
      <c r="N14" s="58"/>
      <c r="O14" s="59"/>
      <c r="P14" s="59"/>
      <c r="Q14" s="27"/>
      <c r="R14" s="76"/>
      <c r="S14" s="105"/>
      <c r="T14" s="27"/>
      <c r="U14" s="27"/>
      <c r="V14" s="27"/>
      <c r="W14" s="27"/>
      <c r="X14" s="55"/>
      <c r="Y14" s="177">
        <f>+ロット別収量!$B9</f>
        <v>0</v>
      </c>
      <c r="Z14" s="92">
        <f t="shared" si="1"/>
        <v>0</v>
      </c>
      <c r="AB14" s="248">
        <f>+'3'!$AB14</f>
        <v>0</v>
      </c>
    </row>
    <row r="15" spans="1:30" ht="17.649999999999999" customHeight="1" x14ac:dyDescent="0.15">
      <c r="A15" s="25"/>
      <c r="B15" s="5"/>
      <c r="C15" s="29"/>
      <c r="D15" s="27"/>
      <c r="E15" s="28"/>
      <c r="F15" s="29"/>
      <c r="G15" s="30" t="e">
        <f t="shared" ref="G15:G38" si="4">$K15/$E15*100</f>
        <v>#DIV/0!</v>
      </c>
      <c r="H15" s="31"/>
      <c r="I15" s="27"/>
      <c r="J15" s="27"/>
      <c r="K15" s="56">
        <f>I15*J15</f>
        <v>0</v>
      </c>
      <c r="L15" s="57">
        <f t="shared" si="3"/>
        <v>0</v>
      </c>
      <c r="M15" s="29"/>
      <c r="N15" s="58"/>
      <c r="O15" s="59"/>
      <c r="P15" s="59"/>
      <c r="Q15" s="27"/>
      <c r="R15" s="76"/>
      <c r="S15" s="27"/>
      <c r="T15" s="27"/>
      <c r="U15" s="27"/>
      <c r="V15" s="27"/>
      <c r="W15" s="27"/>
      <c r="X15" s="55"/>
      <c r="Y15" s="177">
        <f>+ロット別収量!$B10</f>
        <v>0</v>
      </c>
      <c r="Z15" s="92">
        <f t="shared" si="1"/>
        <v>0</v>
      </c>
      <c r="AB15" s="248">
        <f>+'3'!$AB15</f>
        <v>0</v>
      </c>
    </row>
    <row r="16" spans="1:30" ht="17.649999999999999" customHeight="1" x14ac:dyDescent="0.15">
      <c r="A16" s="25"/>
      <c r="B16" s="5"/>
      <c r="C16" s="29"/>
      <c r="D16" s="27"/>
      <c r="E16" s="28"/>
      <c r="F16" s="29"/>
      <c r="G16" s="30" t="e">
        <f t="shared" si="4"/>
        <v>#DIV/0!</v>
      </c>
      <c r="H16" s="31"/>
      <c r="I16" s="27"/>
      <c r="J16" s="27"/>
      <c r="K16" s="56">
        <f t="shared" ref="K16" si="5">I16*J16</f>
        <v>0</v>
      </c>
      <c r="L16" s="57">
        <f t="shared" si="3"/>
        <v>0</v>
      </c>
      <c r="M16" s="29"/>
      <c r="N16" s="58"/>
      <c r="O16" s="59"/>
      <c r="P16" s="59"/>
      <c r="Q16" s="27"/>
      <c r="R16" s="76"/>
      <c r="S16" s="27"/>
      <c r="T16" s="27"/>
      <c r="U16" s="27"/>
      <c r="V16" s="27"/>
      <c r="W16" s="27"/>
      <c r="X16" s="55"/>
      <c r="Y16" s="177">
        <f>+ロット別収量!$B11</f>
        <v>0</v>
      </c>
      <c r="Z16" s="92">
        <f t="shared" si="1"/>
        <v>0</v>
      </c>
      <c r="AB16" s="248">
        <f>+'3'!$AB16</f>
        <v>0</v>
      </c>
    </row>
    <row r="17" spans="1:28" ht="17.649999999999999" customHeight="1" x14ac:dyDescent="0.15">
      <c r="A17" s="25"/>
      <c r="B17" s="5"/>
      <c r="C17" s="29"/>
      <c r="D17" s="27"/>
      <c r="E17" s="28"/>
      <c r="F17" s="29"/>
      <c r="G17" s="30" t="e">
        <f t="shared" si="4"/>
        <v>#DIV/0!</v>
      </c>
      <c r="H17" s="31"/>
      <c r="I17" s="27"/>
      <c r="J17" s="27"/>
      <c r="K17" s="56">
        <f t="shared" ref="K17" si="6">I17*J17</f>
        <v>0</v>
      </c>
      <c r="L17" s="57">
        <f t="shared" si="3"/>
        <v>0</v>
      </c>
      <c r="M17" s="29"/>
      <c r="N17" s="58"/>
      <c r="O17" s="59"/>
      <c r="P17" s="59"/>
      <c r="Q17" s="27"/>
      <c r="R17" s="76"/>
      <c r="S17" s="27"/>
      <c r="T17" s="27"/>
      <c r="U17" s="27"/>
      <c r="V17" s="27"/>
      <c r="W17" s="27"/>
      <c r="X17" s="55"/>
      <c r="Y17" s="177">
        <f>+ロット別収量!$B12</f>
        <v>0</v>
      </c>
      <c r="Z17" s="92">
        <f t="shared" si="1"/>
        <v>0</v>
      </c>
      <c r="AB17" s="248">
        <f>+'3'!$AB17</f>
        <v>0</v>
      </c>
    </row>
    <row r="18" spans="1:28" ht="17.649999999999999" customHeight="1" x14ac:dyDescent="0.15">
      <c r="A18" s="25"/>
      <c r="B18" s="5"/>
      <c r="C18" s="29"/>
      <c r="D18" s="27"/>
      <c r="E18" s="28"/>
      <c r="F18" s="29"/>
      <c r="G18" s="30" t="e">
        <f t="shared" si="4"/>
        <v>#DIV/0!</v>
      </c>
      <c r="H18" s="31"/>
      <c r="I18" s="27"/>
      <c r="J18" s="27"/>
      <c r="K18" s="56">
        <f t="shared" ref="K18:K38" si="7">I18*J18</f>
        <v>0</v>
      </c>
      <c r="L18" s="57">
        <f t="shared" si="3"/>
        <v>0</v>
      </c>
      <c r="M18" s="29"/>
      <c r="N18" s="58"/>
      <c r="O18" s="59"/>
      <c r="P18" s="59"/>
      <c r="Q18" s="27"/>
      <c r="R18" s="76"/>
      <c r="S18" s="27"/>
      <c r="T18" s="27"/>
      <c r="U18" s="27"/>
      <c r="V18" s="27"/>
      <c r="W18" s="27"/>
      <c r="X18" s="55"/>
      <c r="Y18" s="177">
        <f>+ロット別収量!$B13</f>
        <v>0</v>
      </c>
      <c r="Z18" s="92">
        <f t="shared" si="1"/>
        <v>0</v>
      </c>
      <c r="AB18" s="248">
        <f>+'3'!$AB18</f>
        <v>0</v>
      </c>
    </row>
    <row r="19" spans="1:28" ht="17.649999999999999" customHeight="1" x14ac:dyDescent="0.15">
      <c r="A19" s="25"/>
      <c r="B19" s="5"/>
      <c r="C19" s="29"/>
      <c r="D19" s="27"/>
      <c r="E19" s="28"/>
      <c r="F19" s="29"/>
      <c r="G19" s="30" t="e">
        <f t="shared" si="4"/>
        <v>#DIV/0!</v>
      </c>
      <c r="H19" s="31"/>
      <c r="I19" s="27"/>
      <c r="J19" s="27"/>
      <c r="K19" s="56">
        <f t="shared" si="7"/>
        <v>0</v>
      </c>
      <c r="L19" s="57">
        <f t="shared" si="3"/>
        <v>0</v>
      </c>
      <c r="M19" s="29"/>
      <c r="N19" s="58"/>
      <c r="O19" s="59"/>
      <c r="P19" s="59"/>
      <c r="Q19" s="27"/>
      <c r="R19" s="76"/>
      <c r="S19" s="27"/>
      <c r="T19" s="27"/>
      <c r="U19" s="27"/>
      <c r="V19" s="27"/>
      <c r="W19" s="27"/>
      <c r="X19" s="55"/>
      <c r="Y19" s="177">
        <f>+ロット別収量!$B14</f>
        <v>0</v>
      </c>
      <c r="Z19" s="92">
        <f t="shared" si="1"/>
        <v>0</v>
      </c>
      <c r="AB19" s="248">
        <f>+'3'!$AB19</f>
        <v>0</v>
      </c>
    </row>
    <row r="20" spans="1:28" ht="17.649999999999999" customHeight="1" x14ac:dyDescent="0.15">
      <c r="A20" s="25"/>
      <c r="B20" s="5"/>
      <c r="C20" s="29"/>
      <c r="D20" s="27"/>
      <c r="E20" s="28"/>
      <c r="F20" s="29"/>
      <c r="G20" s="30" t="e">
        <f t="shared" si="4"/>
        <v>#DIV/0!</v>
      </c>
      <c r="H20" s="31"/>
      <c r="I20" s="27"/>
      <c r="J20" s="27"/>
      <c r="K20" s="121">
        <f t="shared" si="7"/>
        <v>0</v>
      </c>
      <c r="L20" s="122">
        <f t="shared" si="3"/>
        <v>0</v>
      </c>
      <c r="M20" s="29"/>
      <c r="N20" s="58"/>
      <c r="O20" s="59"/>
      <c r="P20" s="59"/>
      <c r="Q20" s="27"/>
      <c r="R20" s="76"/>
      <c r="S20" s="27"/>
      <c r="T20" s="27"/>
      <c r="U20" s="27"/>
      <c r="V20" s="27"/>
      <c r="W20" s="27"/>
      <c r="X20" s="55"/>
      <c r="Y20" s="177">
        <f>+ロット別収量!$B15</f>
        <v>0</v>
      </c>
      <c r="Z20" s="92">
        <f t="shared" si="1"/>
        <v>0</v>
      </c>
      <c r="AB20" s="248">
        <f>+'3'!$AB20</f>
        <v>0</v>
      </c>
    </row>
    <row r="21" spans="1:28" ht="17.649999999999999" customHeight="1" x14ac:dyDescent="0.15">
      <c r="A21" s="25"/>
      <c r="B21" s="5"/>
      <c r="C21" s="29"/>
      <c r="D21" s="27"/>
      <c r="E21" s="28"/>
      <c r="F21" s="29"/>
      <c r="G21" s="30" t="e">
        <f t="shared" si="4"/>
        <v>#DIV/0!</v>
      </c>
      <c r="H21" s="31"/>
      <c r="I21" s="27"/>
      <c r="J21" s="27"/>
      <c r="K21" s="56">
        <f t="shared" si="7"/>
        <v>0</v>
      </c>
      <c r="L21" s="57">
        <f t="shared" si="3"/>
        <v>0</v>
      </c>
      <c r="M21" s="29"/>
      <c r="N21" s="58"/>
      <c r="O21" s="59"/>
      <c r="P21" s="59"/>
      <c r="Q21" s="27"/>
      <c r="R21" s="76"/>
      <c r="S21" s="27"/>
      <c r="T21" s="27"/>
      <c r="U21" s="27"/>
      <c r="V21" s="27"/>
      <c r="W21" s="27"/>
      <c r="X21" s="55"/>
      <c r="Y21" s="177">
        <f>+ロット別収量!$B16</f>
        <v>0</v>
      </c>
      <c r="Z21" s="92">
        <f t="shared" si="1"/>
        <v>0</v>
      </c>
      <c r="AB21" s="248">
        <f>+'3'!$AB21</f>
        <v>0</v>
      </c>
    </row>
    <row r="22" spans="1:28" ht="17.649999999999999" customHeight="1" x14ac:dyDescent="0.15">
      <c r="A22" s="25"/>
      <c r="B22" s="5"/>
      <c r="C22" s="29"/>
      <c r="D22" s="27"/>
      <c r="E22" s="28"/>
      <c r="F22" s="29"/>
      <c r="G22" s="30" t="e">
        <f t="shared" si="4"/>
        <v>#DIV/0!</v>
      </c>
      <c r="H22" s="31"/>
      <c r="I22" s="27"/>
      <c r="J22" s="27"/>
      <c r="K22" s="56">
        <f t="shared" si="7"/>
        <v>0</v>
      </c>
      <c r="L22" s="57">
        <f t="shared" si="3"/>
        <v>0</v>
      </c>
      <c r="M22" s="29"/>
      <c r="N22" s="58"/>
      <c r="O22" s="59"/>
      <c r="P22" s="59"/>
      <c r="Q22" s="27"/>
      <c r="R22" s="76"/>
      <c r="S22" s="27"/>
      <c r="T22" s="27"/>
      <c r="U22" s="27"/>
      <c r="V22" s="27"/>
      <c r="W22" s="27"/>
      <c r="X22" s="55"/>
      <c r="Y22" s="177">
        <f>+ロット別収量!$B17</f>
        <v>0</v>
      </c>
      <c r="Z22" s="92">
        <f t="shared" si="1"/>
        <v>0</v>
      </c>
      <c r="AB22" s="248">
        <f>+'3'!$AB22</f>
        <v>0</v>
      </c>
    </row>
    <row r="23" spans="1:28" ht="17.649999999999999" customHeight="1" x14ac:dyDescent="0.15">
      <c r="A23" s="25"/>
      <c r="B23" s="5"/>
      <c r="C23" s="29"/>
      <c r="D23" s="27"/>
      <c r="E23" s="28"/>
      <c r="F23" s="29"/>
      <c r="G23" s="30" t="e">
        <f t="shared" si="4"/>
        <v>#DIV/0!</v>
      </c>
      <c r="H23" s="31"/>
      <c r="I23" s="27"/>
      <c r="J23" s="27"/>
      <c r="K23" s="56">
        <f t="shared" si="7"/>
        <v>0</v>
      </c>
      <c r="L23" s="57">
        <f t="shared" si="3"/>
        <v>0</v>
      </c>
      <c r="M23" s="29"/>
      <c r="N23" s="58"/>
      <c r="O23" s="59"/>
      <c r="P23" s="59"/>
      <c r="Q23" s="27"/>
      <c r="R23" s="76"/>
      <c r="S23" s="27"/>
      <c r="T23" s="27"/>
      <c r="U23" s="27"/>
      <c r="V23" s="27"/>
      <c r="W23" s="27"/>
      <c r="X23" s="55"/>
      <c r="Y23" s="177">
        <f>+ロット別収量!$B18</f>
        <v>0</v>
      </c>
      <c r="Z23" s="92">
        <f t="shared" si="1"/>
        <v>0</v>
      </c>
      <c r="AB23" s="248">
        <f>+'3'!$AB23</f>
        <v>0</v>
      </c>
    </row>
    <row r="24" spans="1:28" ht="17.649999999999999" customHeight="1" x14ac:dyDescent="0.15">
      <c r="A24" s="25"/>
      <c r="B24" s="5"/>
      <c r="C24" s="29"/>
      <c r="D24" s="27"/>
      <c r="E24" s="28"/>
      <c r="F24" s="29"/>
      <c r="G24" s="30" t="e">
        <f t="shared" si="4"/>
        <v>#DIV/0!</v>
      </c>
      <c r="H24" s="31"/>
      <c r="I24" s="27"/>
      <c r="J24" s="27"/>
      <c r="K24" s="56">
        <f t="shared" si="7"/>
        <v>0</v>
      </c>
      <c r="L24" s="57">
        <f t="shared" si="3"/>
        <v>0</v>
      </c>
      <c r="M24" s="29"/>
      <c r="N24" s="58"/>
      <c r="O24" s="59"/>
      <c r="P24" s="59"/>
      <c r="Q24" s="27"/>
      <c r="R24" s="76"/>
      <c r="S24" s="27"/>
      <c r="T24" s="27"/>
      <c r="U24" s="27"/>
      <c r="V24" s="27"/>
      <c r="W24" s="27"/>
      <c r="X24" s="55"/>
      <c r="Y24" s="177">
        <f>+ロット別収量!$B19</f>
        <v>0</v>
      </c>
      <c r="Z24" s="92">
        <f t="shared" si="1"/>
        <v>0</v>
      </c>
      <c r="AB24" s="248">
        <f>+'3'!$AB24</f>
        <v>0</v>
      </c>
    </row>
    <row r="25" spans="1:28" ht="17.649999999999999" customHeight="1" x14ac:dyDescent="0.15">
      <c r="A25" s="25"/>
      <c r="B25" s="5"/>
      <c r="C25" s="29"/>
      <c r="D25" s="27"/>
      <c r="E25" s="28"/>
      <c r="F25" s="29"/>
      <c r="G25" s="30" t="e">
        <f t="shared" si="4"/>
        <v>#DIV/0!</v>
      </c>
      <c r="H25" s="31"/>
      <c r="I25" s="27"/>
      <c r="J25" s="27"/>
      <c r="K25" s="56">
        <f t="shared" si="7"/>
        <v>0</v>
      </c>
      <c r="L25" s="57">
        <f t="shared" si="3"/>
        <v>0</v>
      </c>
      <c r="M25" s="29"/>
      <c r="N25" s="58"/>
      <c r="O25" s="59"/>
      <c r="P25" s="59"/>
      <c r="Q25" s="27"/>
      <c r="R25" s="76"/>
      <c r="S25" s="27"/>
      <c r="T25" s="27"/>
      <c r="U25" s="27"/>
      <c r="V25" s="27"/>
      <c r="W25" s="27"/>
      <c r="X25" s="55"/>
      <c r="Y25" s="177">
        <f>+ロット別収量!$B20</f>
        <v>0</v>
      </c>
      <c r="Z25" s="92">
        <f t="shared" si="1"/>
        <v>0</v>
      </c>
      <c r="AB25" s="248">
        <f>+'3'!$AB25</f>
        <v>0</v>
      </c>
    </row>
    <row r="26" spans="1:28" ht="17.649999999999999" customHeight="1" x14ac:dyDescent="0.15">
      <c r="A26" s="25"/>
      <c r="B26" s="5"/>
      <c r="C26" s="29"/>
      <c r="D26" s="27"/>
      <c r="E26" s="28"/>
      <c r="F26" s="29"/>
      <c r="G26" s="30" t="e">
        <f t="shared" si="4"/>
        <v>#DIV/0!</v>
      </c>
      <c r="H26" s="31"/>
      <c r="I26" s="27"/>
      <c r="J26" s="27"/>
      <c r="K26" s="56">
        <f t="shared" si="7"/>
        <v>0</v>
      </c>
      <c r="L26" s="57">
        <f t="shared" si="3"/>
        <v>0</v>
      </c>
      <c r="M26" s="29"/>
      <c r="N26" s="58"/>
      <c r="O26" s="59"/>
      <c r="P26" s="59"/>
      <c r="Q26" s="27"/>
      <c r="R26" s="76"/>
      <c r="S26" s="27"/>
      <c r="T26" s="27"/>
      <c r="U26" s="27"/>
      <c r="V26" s="27"/>
      <c r="W26" s="27"/>
      <c r="X26" s="55"/>
      <c r="Y26" s="177">
        <f>+ロット別収量!$B21</f>
        <v>0</v>
      </c>
      <c r="Z26" s="92">
        <f t="shared" si="1"/>
        <v>0</v>
      </c>
      <c r="AB26" s="248">
        <f>+'3'!$AB26</f>
        <v>0</v>
      </c>
    </row>
    <row r="27" spans="1:28" ht="17.649999999999999" customHeight="1" x14ac:dyDescent="0.15">
      <c r="A27" s="25"/>
      <c r="B27" s="5"/>
      <c r="C27" s="29"/>
      <c r="D27" s="27"/>
      <c r="E27" s="28"/>
      <c r="F27" s="29"/>
      <c r="G27" s="30" t="e">
        <f t="shared" si="4"/>
        <v>#DIV/0!</v>
      </c>
      <c r="H27" s="31"/>
      <c r="I27" s="27"/>
      <c r="J27" s="27"/>
      <c r="K27" s="56">
        <f t="shared" si="7"/>
        <v>0</v>
      </c>
      <c r="L27" s="57">
        <f t="shared" si="3"/>
        <v>0</v>
      </c>
      <c r="M27" s="29"/>
      <c r="N27" s="58"/>
      <c r="O27" s="59"/>
      <c r="P27" s="59"/>
      <c r="Q27" s="27"/>
      <c r="R27" s="76"/>
      <c r="S27" s="27"/>
      <c r="T27" s="27"/>
      <c r="U27" s="27"/>
      <c r="V27" s="27"/>
      <c r="W27" s="27"/>
      <c r="X27" s="55"/>
      <c r="Y27" s="177">
        <f>+ロット別収量!$B22</f>
        <v>0</v>
      </c>
      <c r="Z27" s="92">
        <f t="shared" si="1"/>
        <v>0</v>
      </c>
      <c r="AB27" s="248">
        <f>+'3'!$AB27</f>
        <v>0</v>
      </c>
    </row>
    <row r="28" spans="1:28" ht="17.649999999999999" customHeight="1" x14ac:dyDescent="0.15">
      <c r="A28" s="25"/>
      <c r="B28" s="5"/>
      <c r="C28" s="29"/>
      <c r="D28" s="27"/>
      <c r="E28" s="28"/>
      <c r="F28" s="29"/>
      <c r="G28" s="30" t="e">
        <f t="shared" si="4"/>
        <v>#DIV/0!</v>
      </c>
      <c r="H28" s="31"/>
      <c r="I28" s="27"/>
      <c r="J28" s="27"/>
      <c r="K28" s="56">
        <f t="shared" si="7"/>
        <v>0</v>
      </c>
      <c r="L28" s="57">
        <f t="shared" ref="L28:L38" si="8">L27+D28-E28</f>
        <v>0</v>
      </c>
      <c r="M28" s="29"/>
      <c r="N28" s="58"/>
      <c r="O28" s="59"/>
      <c r="P28" s="59"/>
      <c r="Q28" s="27"/>
      <c r="R28" s="76"/>
      <c r="S28" s="27"/>
      <c r="T28" s="27"/>
      <c r="U28" s="27"/>
      <c r="V28" s="27"/>
      <c r="W28" s="27"/>
      <c r="X28" s="55"/>
      <c r="Y28" s="177">
        <f>+ロット別収量!$B23</f>
        <v>0</v>
      </c>
      <c r="Z28" s="92">
        <f t="shared" si="1"/>
        <v>0</v>
      </c>
      <c r="AB28" s="248">
        <f>+'3'!$AB28</f>
        <v>0</v>
      </c>
    </row>
    <row r="29" spans="1:28" ht="17.649999999999999" customHeight="1" x14ac:dyDescent="0.15">
      <c r="A29" s="25"/>
      <c r="B29" s="5"/>
      <c r="C29" s="29"/>
      <c r="D29" s="27"/>
      <c r="E29" s="28"/>
      <c r="F29" s="29"/>
      <c r="G29" s="30" t="e">
        <f t="shared" si="4"/>
        <v>#DIV/0!</v>
      </c>
      <c r="H29" s="31"/>
      <c r="I29" s="27"/>
      <c r="J29" s="27"/>
      <c r="K29" s="56">
        <f t="shared" si="7"/>
        <v>0</v>
      </c>
      <c r="L29" s="57">
        <f t="shared" si="8"/>
        <v>0</v>
      </c>
      <c r="M29" s="29"/>
      <c r="N29" s="58"/>
      <c r="O29" s="59"/>
      <c r="P29" s="59"/>
      <c r="Q29" s="27"/>
      <c r="R29" s="76"/>
      <c r="S29" s="27"/>
      <c r="T29" s="27"/>
      <c r="U29" s="27"/>
      <c r="V29" s="27"/>
      <c r="W29" s="27"/>
      <c r="X29" s="55"/>
      <c r="Y29" s="5"/>
      <c r="Z29" s="93"/>
    </row>
    <row r="30" spans="1:28" ht="17.649999999999999" customHeight="1" x14ac:dyDescent="0.15">
      <c r="A30" s="25"/>
      <c r="B30" s="5"/>
      <c r="C30" s="29"/>
      <c r="D30" s="27"/>
      <c r="E30" s="28"/>
      <c r="F30" s="29"/>
      <c r="G30" s="30" t="e">
        <f t="shared" si="4"/>
        <v>#DIV/0!</v>
      </c>
      <c r="H30" s="31"/>
      <c r="I30" s="27"/>
      <c r="J30" s="27"/>
      <c r="K30" s="56">
        <f t="shared" si="7"/>
        <v>0</v>
      </c>
      <c r="L30" s="57">
        <f t="shared" si="8"/>
        <v>0</v>
      </c>
      <c r="M30" s="29"/>
      <c r="N30" s="58"/>
      <c r="O30" s="59"/>
      <c r="P30" s="59"/>
      <c r="Q30" s="27"/>
      <c r="R30" s="76"/>
      <c r="S30" s="27"/>
      <c r="T30" s="27"/>
      <c r="U30" s="27"/>
      <c r="V30" s="27"/>
      <c r="W30" s="27"/>
      <c r="X30" s="55"/>
      <c r="Y30" s="5"/>
      <c r="Z30" s="93"/>
    </row>
    <row r="31" spans="1:28" ht="17.649999999999999" customHeight="1" x14ac:dyDescent="0.15">
      <c r="A31" s="25"/>
      <c r="B31" s="5"/>
      <c r="C31" s="29"/>
      <c r="D31" s="27"/>
      <c r="E31" s="28"/>
      <c r="F31" s="29"/>
      <c r="G31" s="30" t="e">
        <f t="shared" si="4"/>
        <v>#DIV/0!</v>
      </c>
      <c r="H31" s="31"/>
      <c r="I31" s="27"/>
      <c r="J31" s="27"/>
      <c r="K31" s="56">
        <f t="shared" si="7"/>
        <v>0</v>
      </c>
      <c r="L31" s="57">
        <f t="shared" si="8"/>
        <v>0</v>
      </c>
      <c r="M31" s="29"/>
      <c r="N31" s="58"/>
      <c r="O31" s="59"/>
      <c r="P31" s="59"/>
      <c r="Q31" s="27"/>
      <c r="R31" s="76"/>
      <c r="S31" s="27"/>
      <c r="T31" s="27"/>
      <c r="U31" s="27"/>
      <c r="V31" s="27"/>
      <c r="W31" s="27"/>
      <c r="X31" s="55"/>
      <c r="Y31" s="5"/>
      <c r="Z31" s="93"/>
    </row>
    <row r="32" spans="1:28" ht="17.649999999999999" customHeight="1" x14ac:dyDescent="0.15">
      <c r="A32" s="25"/>
      <c r="B32" s="5"/>
      <c r="C32" s="29"/>
      <c r="D32" s="27"/>
      <c r="E32" s="28"/>
      <c r="F32" s="29"/>
      <c r="G32" s="30" t="e">
        <f t="shared" si="4"/>
        <v>#DIV/0!</v>
      </c>
      <c r="H32" s="31"/>
      <c r="I32" s="27"/>
      <c r="J32" s="27"/>
      <c r="K32" s="56">
        <f t="shared" si="7"/>
        <v>0</v>
      </c>
      <c r="L32" s="57">
        <f t="shared" si="8"/>
        <v>0</v>
      </c>
      <c r="M32" s="29"/>
      <c r="N32" s="58"/>
      <c r="O32" s="59"/>
      <c r="P32" s="59"/>
      <c r="Q32" s="27"/>
      <c r="R32" s="76"/>
      <c r="S32" s="27"/>
      <c r="T32" s="27"/>
      <c r="U32" s="27"/>
      <c r="V32" s="27"/>
      <c r="W32" s="27"/>
      <c r="X32" s="55"/>
      <c r="Y32" s="5"/>
      <c r="Z32" s="93"/>
    </row>
    <row r="33" spans="1:26" ht="17.649999999999999" customHeight="1" x14ac:dyDescent="0.15">
      <c r="A33" s="25"/>
      <c r="B33" s="5"/>
      <c r="C33" s="29"/>
      <c r="D33" s="27"/>
      <c r="E33" s="28"/>
      <c r="F33" s="29"/>
      <c r="G33" s="30" t="e">
        <f t="shared" si="4"/>
        <v>#DIV/0!</v>
      </c>
      <c r="H33" s="31"/>
      <c r="I33" s="27"/>
      <c r="J33" s="27"/>
      <c r="K33" s="56">
        <f t="shared" si="7"/>
        <v>0</v>
      </c>
      <c r="L33" s="57">
        <f t="shared" si="8"/>
        <v>0</v>
      </c>
      <c r="M33" s="29"/>
      <c r="N33" s="58"/>
      <c r="O33" s="59"/>
      <c r="P33" s="59"/>
      <c r="Q33" s="27"/>
      <c r="R33" s="76"/>
      <c r="S33" s="27"/>
      <c r="T33" s="27"/>
      <c r="U33" s="27"/>
      <c r="V33" s="27"/>
      <c r="W33" s="27"/>
      <c r="X33" s="55"/>
      <c r="Y33" s="5"/>
      <c r="Z33" s="93"/>
    </row>
    <row r="34" spans="1:26" ht="17.649999999999999" customHeight="1" x14ac:dyDescent="0.15">
      <c r="A34" s="25"/>
      <c r="B34" s="5"/>
      <c r="C34" s="29"/>
      <c r="D34" s="27"/>
      <c r="E34" s="28"/>
      <c r="F34" s="29"/>
      <c r="G34" s="30" t="e">
        <f t="shared" si="4"/>
        <v>#DIV/0!</v>
      </c>
      <c r="H34" s="31"/>
      <c r="I34" s="27"/>
      <c r="J34" s="27"/>
      <c r="K34" s="56">
        <f t="shared" si="7"/>
        <v>0</v>
      </c>
      <c r="L34" s="57">
        <f t="shared" si="8"/>
        <v>0</v>
      </c>
      <c r="M34" s="29"/>
      <c r="N34" s="58"/>
      <c r="O34" s="59"/>
      <c r="P34" s="59"/>
      <c r="Q34" s="27"/>
      <c r="R34" s="76"/>
      <c r="S34" s="27"/>
      <c r="T34" s="27"/>
      <c r="U34" s="27"/>
      <c r="V34" s="27"/>
      <c r="W34" s="27"/>
      <c r="X34" s="55"/>
      <c r="Y34" s="5"/>
      <c r="Z34" s="93"/>
    </row>
    <row r="35" spans="1:26" ht="17.649999999999999" customHeight="1" x14ac:dyDescent="0.15">
      <c r="A35" s="25"/>
      <c r="B35" s="29"/>
      <c r="C35" s="29"/>
      <c r="D35" s="27"/>
      <c r="E35" s="28"/>
      <c r="F35" s="29"/>
      <c r="G35" s="30" t="e">
        <f t="shared" si="4"/>
        <v>#DIV/0!</v>
      </c>
      <c r="H35" s="31"/>
      <c r="I35" s="27"/>
      <c r="J35" s="27"/>
      <c r="K35" s="56">
        <f t="shared" si="7"/>
        <v>0</v>
      </c>
      <c r="L35" s="57">
        <f t="shared" si="8"/>
        <v>0</v>
      </c>
      <c r="M35" s="29"/>
      <c r="N35" s="58"/>
      <c r="O35" s="59"/>
      <c r="P35" s="59"/>
      <c r="Q35" s="27"/>
      <c r="R35" s="76"/>
      <c r="S35" s="27"/>
      <c r="T35" s="27"/>
      <c r="U35" s="27"/>
      <c r="V35" s="27"/>
      <c r="W35" s="27"/>
      <c r="X35" s="55"/>
      <c r="Y35" s="5"/>
      <c r="Z35" s="93"/>
    </row>
    <row r="36" spans="1:26" ht="17.649999999999999" customHeight="1" x14ac:dyDescent="0.15">
      <c r="A36" s="25"/>
      <c r="B36" s="29"/>
      <c r="C36" s="29"/>
      <c r="D36" s="27"/>
      <c r="E36" s="28"/>
      <c r="F36" s="29"/>
      <c r="G36" s="30" t="e">
        <f t="shared" si="4"/>
        <v>#DIV/0!</v>
      </c>
      <c r="H36" s="31"/>
      <c r="I36" s="27"/>
      <c r="J36" s="27"/>
      <c r="K36" s="56">
        <f t="shared" si="7"/>
        <v>0</v>
      </c>
      <c r="L36" s="57">
        <f t="shared" si="8"/>
        <v>0</v>
      </c>
      <c r="M36" s="29"/>
      <c r="N36" s="58"/>
      <c r="O36" s="59"/>
      <c r="P36" s="59"/>
      <c r="Q36" s="27"/>
      <c r="R36" s="76"/>
      <c r="S36" s="27"/>
      <c r="T36" s="27"/>
      <c r="U36" s="27"/>
      <c r="V36" s="27"/>
      <c r="W36" s="27"/>
      <c r="X36" s="55"/>
      <c r="Y36" s="5"/>
      <c r="Z36" s="93"/>
    </row>
    <row r="37" spans="1:26" ht="17.649999999999999" customHeight="1" x14ac:dyDescent="0.15">
      <c r="A37" s="25"/>
      <c r="B37" s="5"/>
      <c r="C37" s="29"/>
      <c r="D37" s="27"/>
      <c r="E37" s="28"/>
      <c r="F37" s="29"/>
      <c r="G37" s="30" t="e">
        <f t="shared" si="4"/>
        <v>#DIV/0!</v>
      </c>
      <c r="H37" s="31"/>
      <c r="I37" s="27"/>
      <c r="J37" s="27"/>
      <c r="K37" s="56">
        <f t="shared" si="7"/>
        <v>0</v>
      </c>
      <c r="L37" s="57">
        <f t="shared" si="8"/>
        <v>0</v>
      </c>
      <c r="M37" s="29"/>
      <c r="N37" s="58"/>
      <c r="O37" s="59"/>
      <c r="P37" s="59"/>
      <c r="Q37" s="27"/>
      <c r="R37" s="76"/>
      <c r="S37" s="27"/>
      <c r="T37" s="27"/>
      <c r="U37" s="27"/>
      <c r="V37" s="27"/>
      <c r="W37" s="27"/>
      <c r="X37" s="55"/>
      <c r="Y37" s="5"/>
      <c r="Z37" s="93"/>
    </row>
    <row r="38" spans="1:26" ht="17.649999999999999" customHeight="1" x14ac:dyDescent="0.15">
      <c r="A38" s="25"/>
      <c r="B38" s="5"/>
      <c r="C38" s="29"/>
      <c r="D38" s="27"/>
      <c r="E38" s="28"/>
      <c r="F38" s="29"/>
      <c r="G38" s="30" t="e">
        <f t="shared" si="4"/>
        <v>#DIV/0!</v>
      </c>
      <c r="H38" s="31"/>
      <c r="I38" s="27"/>
      <c r="J38" s="27"/>
      <c r="K38" s="56">
        <f t="shared" si="7"/>
        <v>0</v>
      </c>
      <c r="L38" s="57">
        <f t="shared" si="8"/>
        <v>0</v>
      </c>
      <c r="M38" s="29"/>
      <c r="N38" s="58"/>
      <c r="O38" s="59"/>
      <c r="P38" s="59"/>
      <c r="Q38" s="27"/>
      <c r="R38" s="76"/>
      <c r="S38" s="27"/>
      <c r="T38" s="27"/>
      <c r="U38" s="27"/>
      <c r="V38" s="27"/>
      <c r="W38" s="27"/>
      <c r="X38" s="55"/>
      <c r="Y38" s="5"/>
      <c r="Z38" s="93"/>
    </row>
    <row r="39" spans="1:26" ht="17.649999999999999" customHeight="1" x14ac:dyDescent="0.15">
      <c r="A39" s="29" t="s">
        <v>31</v>
      </c>
      <c r="B39" s="5"/>
      <c r="C39" s="29"/>
      <c r="D39" s="32">
        <f>SUM(D9:D38)</f>
        <v>0</v>
      </c>
      <c r="E39" s="32">
        <f>SUM(E9:E38)</f>
        <v>0</v>
      </c>
      <c r="F39" s="29"/>
      <c r="G39" s="33"/>
      <c r="H39" s="33"/>
      <c r="I39" s="33"/>
      <c r="J39" s="60">
        <f>SUM(J9:J38)</f>
        <v>0</v>
      </c>
      <c r="K39" s="61">
        <f>SUM(K9:K38)</f>
        <v>0</v>
      </c>
      <c r="L39" s="57">
        <f>L38</f>
        <v>0</v>
      </c>
      <c r="M39" s="62"/>
      <c r="N39" s="58"/>
      <c r="O39" s="63">
        <f t="shared" ref="O39" si="9">SUM(O9:O38)</f>
        <v>0</v>
      </c>
      <c r="P39" s="63">
        <f t="shared" ref="P39" si="10">SUM(P9:P38)</f>
        <v>0</v>
      </c>
      <c r="Q39" s="77">
        <f t="shared" ref="Q39:W39" si="11">SUM(Q9:Q38)</f>
        <v>0</v>
      </c>
      <c r="R39" s="78">
        <f t="shared" si="11"/>
        <v>0</v>
      </c>
      <c r="S39" s="79">
        <f t="shared" si="11"/>
        <v>0</v>
      </c>
      <c r="T39" s="79">
        <f t="shared" si="11"/>
        <v>0</v>
      </c>
      <c r="U39" s="78">
        <f t="shared" si="11"/>
        <v>0</v>
      </c>
      <c r="V39" s="79">
        <f t="shared" si="11"/>
        <v>0</v>
      </c>
      <c r="W39" s="79">
        <f t="shared" si="11"/>
        <v>0</v>
      </c>
      <c r="X39" s="80"/>
      <c r="Y39" s="5"/>
      <c r="Z39" s="92">
        <f>SUM(Z9:Z38)</f>
        <v>0</v>
      </c>
    </row>
    <row r="40" spans="1:26" ht="17.649999999999999" customHeight="1" x14ac:dyDescent="0.15">
      <c r="A40" s="34"/>
      <c r="B40" s="34"/>
      <c r="C40" s="35"/>
      <c r="D40" s="35"/>
      <c r="E40" s="35"/>
      <c r="F40" s="36"/>
      <c r="G40" s="11">
        <f>COUNTIFS(G9:G38,"&gt;100")</f>
        <v>0</v>
      </c>
      <c r="H40" s="37"/>
      <c r="I40" s="37"/>
      <c r="J40" s="64"/>
      <c r="K40" s="36"/>
      <c r="L40" s="65"/>
      <c r="M40" s="35"/>
      <c r="N40" s="34"/>
      <c r="O40" s="34"/>
      <c r="P40" s="34"/>
      <c r="Q40" s="81">
        <f>P39+Q39</f>
        <v>0</v>
      </c>
      <c r="R40" s="82"/>
      <c r="S40" s="82"/>
      <c r="T40" s="79">
        <f>S39+T39</f>
        <v>0</v>
      </c>
      <c r="U40" s="83"/>
      <c r="V40" s="83"/>
      <c r="W40" s="79">
        <f>V39+W39</f>
        <v>0</v>
      </c>
      <c r="X40" s="82"/>
      <c r="Y40" s="94"/>
    </row>
    <row r="41" spans="1:26" ht="20.25" customHeight="1" x14ac:dyDescent="0.15">
      <c r="A41" s="38"/>
      <c r="B41" s="38"/>
      <c r="C41" s="39"/>
      <c r="D41" s="39"/>
      <c r="E41" s="39"/>
      <c r="F41" s="40"/>
      <c r="G41" s="40"/>
      <c r="H41" s="40"/>
      <c r="I41" s="40"/>
      <c r="J41" s="66" t="s">
        <v>32</v>
      </c>
      <c r="K41" s="33" t="s">
        <v>33</v>
      </c>
      <c r="L41" s="40"/>
      <c r="M41" s="38"/>
      <c r="N41" s="279" t="s">
        <v>34</v>
      </c>
      <c r="O41" s="279"/>
      <c r="P41" s="280"/>
      <c r="Q41" s="60">
        <f>Q5+O39-Q40</f>
        <v>0</v>
      </c>
      <c r="R41" s="84"/>
      <c r="S41" s="85"/>
      <c r="T41" s="86">
        <f>R5+R39-T40</f>
        <v>0</v>
      </c>
      <c r="U41" s="85"/>
      <c r="V41" s="85"/>
      <c r="W41" s="86">
        <f>S5+U39-W40</f>
        <v>0</v>
      </c>
      <c r="X41" s="83"/>
      <c r="Y41" s="94"/>
    </row>
    <row r="42" spans="1:26" ht="17.649999999999999" customHeight="1" x14ac:dyDescent="0.15">
      <c r="A42" s="38"/>
      <c r="B42" s="38"/>
      <c r="C42" s="39"/>
      <c r="D42" s="39"/>
      <c r="E42" s="39"/>
      <c r="F42" s="40"/>
      <c r="G42" s="40"/>
      <c r="H42" s="40"/>
      <c r="I42" s="67" t="s">
        <v>30</v>
      </c>
      <c r="J42" s="32">
        <f>SUMIF($M$9:$M$38,I42,$J$9:$J$38)</f>
        <v>0</v>
      </c>
      <c r="K42" s="61">
        <f>SUMIF($M$9:$M$38,I42,$K$9:$K$38)</f>
        <v>0</v>
      </c>
      <c r="L42" s="40"/>
      <c r="M42" s="39"/>
      <c r="N42" s="38"/>
      <c r="O42" s="38"/>
      <c r="P42" s="38"/>
      <c r="Q42" s="29" t="s">
        <v>4</v>
      </c>
      <c r="R42" s="84"/>
      <c r="S42" s="87"/>
      <c r="T42" s="55" t="s">
        <v>5</v>
      </c>
      <c r="U42" s="87"/>
      <c r="V42" s="87"/>
      <c r="W42" s="55" t="s">
        <v>6</v>
      </c>
      <c r="X42" s="83"/>
      <c r="Y42" s="94"/>
    </row>
    <row r="43" spans="1:26" ht="17.649999999999999" customHeight="1" x14ac:dyDescent="0.15">
      <c r="A43" s="41"/>
      <c r="B43" s="41"/>
      <c r="C43" s="42"/>
      <c r="D43" s="42"/>
      <c r="E43" s="42"/>
      <c r="F43" s="43"/>
      <c r="G43" s="43"/>
      <c r="H43" s="43"/>
      <c r="I43" s="41" t="s">
        <v>35</v>
      </c>
      <c r="J43" s="68">
        <f>SUM('4:8'!J42)</f>
        <v>0</v>
      </c>
      <c r="K43" s="61">
        <f>SUM('4:8'!K42)</f>
        <v>0</v>
      </c>
      <c r="L43" s="69"/>
      <c r="M43" s="38"/>
      <c r="N43" s="279" t="s">
        <v>36</v>
      </c>
      <c r="O43" s="279"/>
      <c r="P43" s="280"/>
      <c r="Q43" s="32">
        <f>SUM('4:8'!Q40)</f>
        <v>0</v>
      </c>
      <c r="R43" s="84"/>
      <c r="S43" s="88"/>
      <c r="T43" s="68">
        <f>SUM('4:8'!T40)</f>
        <v>0</v>
      </c>
      <c r="U43" s="89"/>
      <c r="V43" s="89"/>
      <c r="W43" s="68">
        <f>SUM('4:8'!W40)</f>
        <v>0</v>
      </c>
      <c r="X43" s="90"/>
      <c r="Y43" s="94"/>
    </row>
    <row r="44" spans="1:26" ht="17.649999999999999" customHeight="1" x14ac:dyDescent="0.15">
      <c r="A44" s="41"/>
      <c r="B44" s="41"/>
      <c r="C44" s="42"/>
      <c r="D44" s="42"/>
      <c r="E44" s="42"/>
      <c r="F44" s="43"/>
      <c r="G44" s="43"/>
      <c r="H44" s="43"/>
      <c r="I44" s="41"/>
      <c r="J44" s="70"/>
      <c r="K44" s="36"/>
      <c r="L44" s="69"/>
      <c r="M44" s="39"/>
      <c r="N44" s="41"/>
      <c r="O44" s="41"/>
      <c r="P44" s="41"/>
      <c r="Q44" s="70"/>
      <c r="R44" s="88"/>
      <c r="S44" s="88"/>
      <c r="T44" s="88"/>
      <c r="U44" s="88"/>
      <c r="V44" s="88"/>
      <c r="W44" s="88"/>
      <c r="X44" s="83"/>
    </row>
  </sheetData>
  <customSheetViews>
    <customSheetView guid="{A82FB63C-2A94-42D5-9C7A-4B6A140511F1}">
      <selection activeCell="AC1" sqref="AC1"/>
      <pageMargins left="0.39370078740157483" right="0.39370078740157483" top="0" bottom="0" header="0.51181102362204722" footer="0.51181102362204722"/>
      <printOptions horizontalCentered="1" verticalCentered="1" headings="1"/>
      <pageSetup paperSize="9" scale="80" orientation="landscape" r:id="rId1"/>
      <headerFooter alignWithMargins="0"/>
    </customSheetView>
  </customSheetViews>
  <mergeCells count="25">
    <mergeCell ref="X7:X8"/>
    <mergeCell ref="Y7:Y8"/>
    <mergeCell ref="Z7:Z8"/>
    <mergeCell ref="O3:P5"/>
    <mergeCell ref="U7:W7"/>
    <mergeCell ref="N41:P41"/>
    <mergeCell ref="N43:P43"/>
    <mergeCell ref="A7:A8"/>
    <mergeCell ref="B7:B8"/>
    <mergeCell ref="C7:C8"/>
    <mergeCell ref="D7:D8"/>
    <mergeCell ref="E7:E8"/>
    <mergeCell ref="F7:F8"/>
    <mergeCell ref="G7:G8"/>
    <mergeCell ref="L7:L8"/>
    <mergeCell ref="M7:M8"/>
    <mergeCell ref="N7:N8"/>
    <mergeCell ref="C3:E3"/>
    <mergeCell ref="I3:M3"/>
    <mergeCell ref="H7:K7"/>
    <mergeCell ref="O7:Q7"/>
    <mergeCell ref="R7:T7"/>
    <mergeCell ref="Q3:Q4"/>
    <mergeCell ref="R3:R4"/>
    <mergeCell ref="S3:S4"/>
  </mergeCells>
  <phoneticPr fontId="22"/>
  <conditionalFormatting sqref="G9 G15:G38">
    <cfRule type="expression" dxfId="26" priority="2" stopIfTrue="1">
      <formula>ISERROR(G9)</formula>
    </cfRule>
  </conditionalFormatting>
  <conditionalFormatting sqref="G10:G14">
    <cfRule type="expression" dxfId="25" priority="1" stopIfTrue="1">
      <formula>ISERROR(G10)</formula>
    </cfRule>
  </conditionalFormatting>
  <dataValidations count="1">
    <dataValidation allowBlank="1" showInputMessage="1" showErrorMessage="1" sqref="H9:H38 X7:X44" xr:uid="{00000000-0002-0000-0400-000000000000}"/>
  </dataValidations>
  <printOptions horizontalCentered="1" verticalCentered="1"/>
  <pageMargins left="0.39370078740157483" right="0.39370078740157483" top="0" bottom="0" header="0.51181102362204722" footer="0.51181102362204722"/>
  <pageSetup paperSize="9" scale="80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48"/>
  <sheetViews>
    <sheetView topLeftCell="D32" zoomScaleNormal="100" workbookViewId="0">
      <selection activeCell="Y11" sqref="Y11:Y12"/>
    </sheetView>
  </sheetViews>
  <sheetFormatPr defaultColWidth="9" defaultRowHeight="13.5" x14ac:dyDescent="0.15"/>
  <cols>
    <col min="1" max="1" width="8" style="11" customWidth="1"/>
    <col min="2" max="2" width="7.125" style="11" customWidth="1"/>
    <col min="3" max="3" width="9.25" style="11" customWidth="1"/>
    <col min="4" max="4" width="6.625" style="11" customWidth="1"/>
    <col min="5" max="6" width="6.25" style="11" customWidth="1"/>
    <col min="7" max="8" width="5.25" style="11" customWidth="1"/>
    <col min="9" max="11" width="5.375" style="11" customWidth="1"/>
    <col min="12" max="12" width="7.625" style="11" customWidth="1"/>
    <col min="13" max="13" width="5" style="11" customWidth="1"/>
    <col min="14" max="14" width="7.125" style="11" customWidth="1"/>
    <col min="15" max="17" width="3.625" style="11" customWidth="1"/>
    <col min="18" max="18" width="4.25" style="11" customWidth="1"/>
    <col min="19" max="19" width="3.625" style="11" customWidth="1"/>
    <col min="20" max="23" width="4.25" style="11" customWidth="1"/>
    <col min="24" max="24" width="8.625" style="11" customWidth="1"/>
    <col min="25" max="25" width="7.125" style="11" customWidth="1"/>
    <col min="26" max="28" width="6.625" style="11" customWidth="1"/>
    <col min="29" max="16384" width="9" style="11"/>
  </cols>
  <sheetData>
    <row r="1" spans="1:30" ht="19.899999999999999" customHeight="1" x14ac:dyDescent="0.15">
      <c r="A1" s="12" t="s">
        <v>0</v>
      </c>
      <c r="B1" s="12"/>
      <c r="C1" s="12"/>
      <c r="D1" s="12"/>
      <c r="E1" s="12"/>
      <c r="F1" s="13"/>
      <c r="G1" s="13"/>
      <c r="H1" s="13"/>
      <c r="J1" s="47"/>
      <c r="K1" s="47"/>
      <c r="M1" s="47"/>
      <c r="N1" s="47"/>
      <c r="O1" s="47"/>
      <c r="P1" s="47"/>
      <c r="Q1" s="13"/>
    </row>
    <row r="2" spans="1:30" ht="9" customHeight="1" x14ac:dyDescent="0.15">
      <c r="A2" s="14"/>
      <c r="B2" s="14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30" ht="19.899999999999999" customHeight="1" x14ac:dyDescent="0.15">
      <c r="A3" s="15" t="s">
        <v>1</v>
      </c>
      <c r="B3" s="16"/>
      <c r="C3" s="290">
        <f>+'4'!$C$3:$E$3</f>
        <v>0</v>
      </c>
      <c r="D3" s="291"/>
      <c r="E3" s="291"/>
      <c r="F3" s="17"/>
      <c r="G3" s="18" t="s">
        <v>2</v>
      </c>
      <c r="H3" s="14"/>
      <c r="I3" s="292">
        <f>'4'!I3</f>
        <v>0</v>
      </c>
      <c r="J3" s="292"/>
      <c r="K3" s="292"/>
      <c r="L3" s="292"/>
      <c r="M3" s="292"/>
      <c r="N3" s="49"/>
      <c r="O3" s="296" t="s">
        <v>37</v>
      </c>
      <c r="P3" s="297"/>
      <c r="Q3" s="277" t="s">
        <v>4</v>
      </c>
      <c r="R3" s="277" t="s">
        <v>5</v>
      </c>
      <c r="S3" s="277" t="s">
        <v>6</v>
      </c>
      <c r="T3" s="46"/>
      <c r="U3" s="46"/>
      <c r="V3" s="46"/>
      <c r="W3" s="46"/>
    </row>
    <row r="4" spans="1:30" ht="9" customHeight="1" x14ac:dyDescent="0.15">
      <c r="A4" s="19"/>
      <c r="B4" s="19"/>
      <c r="C4" s="19"/>
      <c r="D4" s="19"/>
      <c r="E4" s="19"/>
      <c r="F4" s="13"/>
      <c r="G4" s="13"/>
      <c r="H4" s="14"/>
      <c r="I4" s="14"/>
      <c r="J4" s="14"/>
      <c r="K4" s="14"/>
      <c r="L4" s="14"/>
      <c r="M4" s="13"/>
      <c r="N4" s="49"/>
      <c r="O4" s="298"/>
      <c r="P4" s="299"/>
      <c r="Q4" s="278"/>
      <c r="R4" s="278"/>
      <c r="S4" s="278"/>
      <c r="T4" s="46"/>
      <c r="U4" s="46"/>
      <c r="V4" s="46"/>
      <c r="W4" s="46"/>
    </row>
    <row r="5" spans="1:30" ht="20.25" customHeight="1" x14ac:dyDescent="0.15">
      <c r="A5" s="48" t="str">
        <f>'4'!A5</f>
        <v>令和　年4月1日～令和　年3月31日</v>
      </c>
      <c r="B5" s="20"/>
      <c r="C5" s="20"/>
      <c r="D5" s="20"/>
      <c r="E5" s="20"/>
      <c r="F5" s="20"/>
      <c r="G5" s="21"/>
      <c r="H5" s="22" t="s">
        <v>38</v>
      </c>
      <c r="I5" s="50"/>
      <c r="J5" s="51"/>
      <c r="K5" s="52"/>
      <c r="L5" s="53">
        <f>SUM('8'!$L$39)</f>
        <v>0</v>
      </c>
      <c r="M5" s="17"/>
      <c r="N5" s="49"/>
      <c r="O5" s="300"/>
      <c r="P5" s="301"/>
      <c r="Q5" s="68">
        <f>'8'!Q41</f>
        <v>0</v>
      </c>
      <c r="R5" s="73">
        <f>'8'!T41</f>
        <v>0</v>
      </c>
      <c r="S5" s="73">
        <f>'8'!W41</f>
        <v>0</v>
      </c>
      <c r="T5" s="74"/>
      <c r="U5" s="74"/>
      <c r="V5" s="74"/>
      <c r="W5" s="74"/>
      <c r="X5" s="264"/>
    </row>
    <row r="6" spans="1:30" ht="15.4" customHeight="1" x14ac:dyDescent="0.15">
      <c r="A6" s="13"/>
      <c r="B6" s="13"/>
      <c r="C6" s="13"/>
      <c r="D6" s="13"/>
      <c r="E6" s="13"/>
      <c r="F6" s="13"/>
      <c r="G6" s="13"/>
      <c r="H6" s="19"/>
      <c r="I6" s="19"/>
      <c r="J6" s="19"/>
      <c r="K6" s="19"/>
      <c r="L6" s="19"/>
      <c r="M6" s="13"/>
      <c r="N6" s="54"/>
      <c r="O6" s="54"/>
      <c r="P6" s="54"/>
      <c r="Q6" s="13"/>
    </row>
    <row r="7" spans="1:30" ht="25.5" customHeight="1" x14ac:dyDescent="0.15">
      <c r="A7" s="274" t="s">
        <v>8</v>
      </c>
      <c r="B7" s="281" t="s">
        <v>75</v>
      </c>
      <c r="C7" s="274" t="s">
        <v>9</v>
      </c>
      <c r="D7" s="282" t="s">
        <v>10</v>
      </c>
      <c r="E7" s="282" t="s">
        <v>11</v>
      </c>
      <c r="F7" s="274" t="s">
        <v>12</v>
      </c>
      <c r="G7" s="274" t="s">
        <v>13</v>
      </c>
      <c r="H7" s="274" t="s">
        <v>14</v>
      </c>
      <c r="I7" s="274"/>
      <c r="J7" s="274"/>
      <c r="K7" s="274"/>
      <c r="L7" s="274" t="s">
        <v>15</v>
      </c>
      <c r="M7" s="282" t="s">
        <v>16</v>
      </c>
      <c r="N7" s="284" t="s">
        <v>17</v>
      </c>
      <c r="O7" s="275" t="s">
        <v>18</v>
      </c>
      <c r="P7" s="275"/>
      <c r="Q7" s="275"/>
      <c r="R7" s="276" t="s">
        <v>19</v>
      </c>
      <c r="S7" s="276"/>
      <c r="T7" s="276"/>
      <c r="U7" s="276" t="s">
        <v>20</v>
      </c>
      <c r="V7" s="276"/>
      <c r="W7" s="276"/>
      <c r="X7" s="294" t="s">
        <v>21</v>
      </c>
      <c r="Y7" s="281" t="s">
        <v>75</v>
      </c>
      <c r="Z7" s="281" t="s">
        <v>22</v>
      </c>
      <c r="AB7" s="129" t="s">
        <v>81</v>
      </c>
    </row>
    <row r="8" spans="1:30" ht="24" customHeight="1" x14ac:dyDescent="0.15">
      <c r="A8" s="274"/>
      <c r="B8" s="281"/>
      <c r="C8" s="274"/>
      <c r="D8" s="283"/>
      <c r="E8" s="283"/>
      <c r="F8" s="274"/>
      <c r="G8" s="274"/>
      <c r="H8" s="23" t="s">
        <v>23</v>
      </c>
      <c r="I8" s="23" t="s">
        <v>24</v>
      </c>
      <c r="J8" s="23" t="s">
        <v>25</v>
      </c>
      <c r="K8" s="23" t="s">
        <v>26</v>
      </c>
      <c r="L8" s="274"/>
      <c r="M8" s="283"/>
      <c r="N8" s="284"/>
      <c r="O8" s="55" t="s">
        <v>27</v>
      </c>
      <c r="P8" s="55" t="s">
        <v>28</v>
      </c>
      <c r="Q8" s="55" t="s">
        <v>29</v>
      </c>
      <c r="R8" s="75" t="s">
        <v>27</v>
      </c>
      <c r="S8" s="75" t="s">
        <v>28</v>
      </c>
      <c r="T8" s="75" t="s">
        <v>29</v>
      </c>
      <c r="U8" s="75" t="s">
        <v>27</v>
      </c>
      <c r="V8" s="75" t="s">
        <v>28</v>
      </c>
      <c r="W8" s="75" t="s">
        <v>29</v>
      </c>
      <c r="X8" s="295"/>
      <c r="Y8" s="281"/>
      <c r="Z8" s="281"/>
      <c r="AB8" s="130" t="s">
        <v>82</v>
      </c>
    </row>
    <row r="9" spans="1:30" ht="17.649999999999999" customHeight="1" x14ac:dyDescent="0.15">
      <c r="A9" s="25"/>
      <c r="B9" s="5"/>
      <c r="C9" s="29"/>
      <c r="D9" s="27"/>
      <c r="E9" s="28"/>
      <c r="F9" s="58"/>
      <c r="G9" s="120" t="e">
        <f>$K9/$E9*100</f>
        <v>#DIV/0!</v>
      </c>
      <c r="H9" s="31"/>
      <c r="I9" s="27"/>
      <c r="J9" s="27"/>
      <c r="K9" s="121">
        <f t="shared" ref="K9" si="0">I9*J9</f>
        <v>0</v>
      </c>
      <c r="L9" s="122">
        <f>L5+D9-E9</f>
        <v>0</v>
      </c>
      <c r="M9" s="29"/>
      <c r="N9" s="58"/>
      <c r="O9" s="59"/>
      <c r="P9" s="59"/>
      <c r="Q9" s="27"/>
      <c r="R9" s="76"/>
      <c r="S9" s="27"/>
      <c r="T9" s="27"/>
      <c r="U9" s="27"/>
      <c r="V9" s="27"/>
      <c r="W9" s="27"/>
      <c r="X9" s="55"/>
      <c r="Y9" s="177">
        <f>+ロット別収量!$B4</f>
        <v>0</v>
      </c>
      <c r="Z9" s="266">
        <f>SUMIF($B$9:$B$38,Y9,$E$9:$E$38)</f>
        <v>0</v>
      </c>
      <c r="AB9" s="248">
        <f>+'3'!$AB9</f>
        <v>0</v>
      </c>
      <c r="AD9" s="123"/>
    </row>
    <row r="10" spans="1:30" ht="17.649999999999999" customHeight="1" x14ac:dyDescent="0.15">
      <c r="A10" s="25"/>
      <c r="B10" s="5"/>
      <c r="C10" s="29"/>
      <c r="D10" s="27"/>
      <c r="E10" s="28"/>
      <c r="F10" s="58"/>
      <c r="G10" s="120" t="e">
        <f t="shared" ref="G10" si="1">$K10/$E10*100</f>
        <v>#DIV/0!</v>
      </c>
      <c r="H10" s="31"/>
      <c r="I10" s="27"/>
      <c r="J10" s="27"/>
      <c r="K10" s="121">
        <f t="shared" ref="K10" si="2">I10*J10</f>
        <v>0</v>
      </c>
      <c r="L10" s="122">
        <f>L9+D10-E10</f>
        <v>0</v>
      </c>
      <c r="M10" s="29"/>
      <c r="N10" s="58"/>
      <c r="O10" s="59"/>
      <c r="P10" s="59"/>
      <c r="Q10" s="27"/>
      <c r="R10" s="76"/>
      <c r="S10" s="27"/>
      <c r="T10" s="27"/>
      <c r="U10" s="27"/>
      <c r="V10" s="27"/>
      <c r="W10" s="27"/>
      <c r="X10" s="55"/>
      <c r="Y10" s="265">
        <f>+ロット別収量!$B5</f>
        <v>0</v>
      </c>
      <c r="Z10" s="268">
        <f t="shared" ref="Z10:Z28" si="3">SUMIF($B$9:$B$38,Y10,$E$9:$E$38)</f>
        <v>0</v>
      </c>
      <c r="AA10" s="263"/>
      <c r="AB10" s="248">
        <f>+'3'!$AB10</f>
        <v>0</v>
      </c>
    </row>
    <row r="11" spans="1:30" ht="17.649999999999999" customHeight="1" x14ac:dyDescent="0.15">
      <c r="A11" s="25"/>
      <c r="B11" s="5"/>
      <c r="C11" s="29"/>
      <c r="D11" s="27"/>
      <c r="E11" s="28"/>
      <c r="F11" s="29"/>
      <c r="G11" s="120" t="e">
        <f t="shared" ref="G11" si="4">$K11/$E11*100</f>
        <v>#DIV/0!</v>
      </c>
      <c r="H11" s="31"/>
      <c r="I11" s="27"/>
      <c r="J11" s="27"/>
      <c r="K11" s="121">
        <f t="shared" ref="K11:K19" si="5">I11*J11</f>
        <v>0</v>
      </c>
      <c r="L11" s="122">
        <f t="shared" ref="L11" si="6">L10+D11-E11</f>
        <v>0</v>
      </c>
      <c r="M11" s="29"/>
      <c r="N11" s="58"/>
      <c r="O11" s="59"/>
      <c r="P11" s="59"/>
      <c r="Q11" s="27"/>
      <c r="R11" s="76"/>
      <c r="S11" s="27"/>
      <c r="T11" s="27"/>
      <c r="U11" s="27"/>
      <c r="V11" s="27"/>
      <c r="W11" s="27"/>
      <c r="X11" s="270"/>
      <c r="Y11" s="177">
        <f>+ロット別収量!$B6</f>
        <v>0</v>
      </c>
      <c r="Z11" s="267">
        <f t="shared" si="3"/>
        <v>0</v>
      </c>
      <c r="AB11" s="248">
        <f>+'3'!$AB11</f>
        <v>0</v>
      </c>
      <c r="AD11" s="123"/>
    </row>
    <row r="12" spans="1:30" ht="17.649999999999999" customHeight="1" x14ac:dyDescent="0.15">
      <c r="A12" s="25"/>
      <c r="B12" s="5"/>
      <c r="C12" s="29"/>
      <c r="D12" s="27"/>
      <c r="E12" s="28"/>
      <c r="F12" s="29"/>
      <c r="G12" s="120" t="e">
        <f t="shared" ref="G12:G38" si="7">$K12/$E12*100</f>
        <v>#DIV/0!</v>
      </c>
      <c r="H12" s="31"/>
      <c r="I12" s="27"/>
      <c r="J12" s="27"/>
      <c r="K12" s="121">
        <f t="shared" si="5"/>
        <v>0</v>
      </c>
      <c r="L12" s="122">
        <f t="shared" ref="L12:L28" si="8">L11+D12-E12</f>
        <v>0</v>
      </c>
      <c r="M12" s="29"/>
      <c r="N12" s="58"/>
      <c r="O12" s="59"/>
      <c r="P12" s="59"/>
      <c r="Q12" s="27"/>
      <c r="R12" s="76"/>
      <c r="S12" s="27"/>
      <c r="T12" s="27"/>
      <c r="U12" s="27"/>
      <c r="V12" s="27"/>
      <c r="W12" s="27"/>
      <c r="X12" s="55"/>
      <c r="Y12" s="177">
        <f>+ロット別収量!$B7</f>
        <v>0</v>
      </c>
      <c r="Z12" s="92">
        <f t="shared" si="3"/>
        <v>0</v>
      </c>
      <c r="AB12" s="248">
        <f>+'3'!$AB12</f>
        <v>0</v>
      </c>
      <c r="AD12" s="131"/>
    </row>
    <row r="13" spans="1:30" ht="17.649999999999999" customHeight="1" x14ac:dyDescent="0.15">
      <c r="A13" s="25"/>
      <c r="B13" s="5"/>
      <c r="C13" s="29"/>
      <c r="D13" s="27"/>
      <c r="E13" s="28"/>
      <c r="F13" s="29"/>
      <c r="G13" s="120" t="e">
        <f t="shared" si="7"/>
        <v>#DIV/0!</v>
      </c>
      <c r="H13" s="31"/>
      <c r="I13" s="27"/>
      <c r="J13" s="27"/>
      <c r="K13" s="121">
        <f t="shared" si="5"/>
        <v>0</v>
      </c>
      <c r="L13" s="122">
        <f t="shared" si="8"/>
        <v>0</v>
      </c>
      <c r="M13" s="29"/>
      <c r="N13" s="58"/>
      <c r="O13" s="59"/>
      <c r="P13" s="59"/>
      <c r="Q13" s="27"/>
      <c r="R13" s="76"/>
      <c r="S13" s="27"/>
      <c r="T13" s="27"/>
      <c r="U13" s="27"/>
      <c r="V13" s="27"/>
      <c r="W13" s="27"/>
      <c r="X13" s="55"/>
      <c r="Y13" s="177">
        <f>+ロット別収量!$B8</f>
        <v>0</v>
      </c>
      <c r="Z13" s="92">
        <f t="shared" si="3"/>
        <v>0</v>
      </c>
      <c r="AB13" s="248">
        <f>+'3'!$AB13</f>
        <v>0</v>
      </c>
    </row>
    <row r="14" spans="1:30" ht="17.649999999999999" customHeight="1" x14ac:dyDescent="0.15">
      <c r="A14" s="25"/>
      <c r="B14" s="5"/>
      <c r="C14" s="29"/>
      <c r="D14" s="27"/>
      <c r="E14" s="28"/>
      <c r="F14" s="29"/>
      <c r="G14" s="30" t="e">
        <f t="shared" si="7"/>
        <v>#DIV/0!</v>
      </c>
      <c r="H14" s="31"/>
      <c r="I14" s="27"/>
      <c r="J14" s="27"/>
      <c r="K14" s="56">
        <f t="shared" si="5"/>
        <v>0</v>
      </c>
      <c r="L14" s="57">
        <f t="shared" si="8"/>
        <v>0</v>
      </c>
      <c r="M14" s="29"/>
      <c r="N14" s="58"/>
      <c r="O14" s="59"/>
      <c r="P14" s="59"/>
      <c r="Q14" s="27"/>
      <c r="R14" s="76"/>
      <c r="S14" s="27"/>
      <c r="T14" s="27"/>
      <c r="U14" s="27"/>
      <c r="V14" s="27"/>
      <c r="W14" s="27"/>
      <c r="X14" s="55"/>
      <c r="Y14" s="177">
        <f>+ロット別収量!$B9</f>
        <v>0</v>
      </c>
      <c r="Z14" s="92">
        <f t="shared" si="3"/>
        <v>0</v>
      </c>
      <c r="AB14" s="248">
        <f>+'3'!$AB14</f>
        <v>0</v>
      </c>
    </row>
    <row r="15" spans="1:30" ht="17.649999999999999" customHeight="1" x14ac:dyDescent="0.15">
      <c r="A15" s="25"/>
      <c r="B15" s="5"/>
      <c r="C15" s="29"/>
      <c r="D15" s="27"/>
      <c r="E15" s="28"/>
      <c r="F15" s="29"/>
      <c r="G15" s="30" t="e">
        <f>$K15/$E15*100</f>
        <v>#DIV/0!</v>
      </c>
      <c r="H15" s="31"/>
      <c r="I15" s="27"/>
      <c r="J15" s="105"/>
      <c r="K15" s="56">
        <f t="shared" si="5"/>
        <v>0</v>
      </c>
      <c r="L15" s="57">
        <f t="shared" si="8"/>
        <v>0</v>
      </c>
      <c r="M15" s="29"/>
      <c r="N15" s="58"/>
      <c r="O15" s="59"/>
      <c r="P15" s="59"/>
      <c r="Q15" s="27"/>
      <c r="R15" s="76"/>
      <c r="S15" s="105"/>
      <c r="T15" s="27"/>
      <c r="U15" s="27"/>
      <c r="V15" s="27"/>
      <c r="W15" s="27"/>
      <c r="X15" s="55"/>
      <c r="Y15" s="177">
        <f>+ロット別収量!$B10</f>
        <v>0</v>
      </c>
      <c r="Z15" s="92">
        <f t="shared" si="3"/>
        <v>0</v>
      </c>
      <c r="AB15" s="248">
        <f>+'3'!$AB15</f>
        <v>0</v>
      </c>
    </row>
    <row r="16" spans="1:30" ht="17.649999999999999" customHeight="1" x14ac:dyDescent="0.15">
      <c r="A16" s="25"/>
      <c r="B16" s="5"/>
      <c r="C16" s="29"/>
      <c r="D16" s="27"/>
      <c r="E16" s="28"/>
      <c r="F16" s="29"/>
      <c r="G16" s="30" t="e">
        <f t="shared" ref="G16:G19" si="9">$K16/$E16*100</f>
        <v>#DIV/0!</v>
      </c>
      <c r="H16" s="31"/>
      <c r="I16" s="27"/>
      <c r="J16" s="105"/>
      <c r="K16" s="56">
        <f t="shared" si="5"/>
        <v>0</v>
      </c>
      <c r="L16" s="57">
        <f t="shared" si="8"/>
        <v>0</v>
      </c>
      <c r="M16" s="29"/>
      <c r="N16" s="58"/>
      <c r="O16" s="59"/>
      <c r="P16" s="59"/>
      <c r="Q16" s="27"/>
      <c r="R16" s="76"/>
      <c r="S16" s="105"/>
      <c r="T16" s="27"/>
      <c r="U16" s="27"/>
      <c r="V16" s="27"/>
      <c r="W16" s="27"/>
      <c r="X16" s="55"/>
      <c r="Y16" s="177">
        <f>+ロット別収量!$B11</f>
        <v>0</v>
      </c>
      <c r="Z16" s="92">
        <f t="shared" si="3"/>
        <v>0</v>
      </c>
      <c r="AB16" s="248">
        <f>+'3'!$AB16</f>
        <v>0</v>
      </c>
    </row>
    <row r="17" spans="1:28" ht="17.649999999999999" customHeight="1" x14ac:dyDescent="0.15">
      <c r="A17" s="25"/>
      <c r="B17" s="5"/>
      <c r="C17" s="29"/>
      <c r="D17" s="27"/>
      <c r="E17" s="28"/>
      <c r="F17" s="29"/>
      <c r="G17" s="30" t="e">
        <f t="shared" si="9"/>
        <v>#DIV/0!</v>
      </c>
      <c r="H17" s="31"/>
      <c r="I17" s="27"/>
      <c r="J17" s="105"/>
      <c r="K17" s="56">
        <f t="shared" si="5"/>
        <v>0</v>
      </c>
      <c r="L17" s="57">
        <f t="shared" si="8"/>
        <v>0</v>
      </c>
      <c r="M17" s="29"/>
      <c r="N17" s="58"/>
      <c r="O17" s="59"/>
      <c r="P17" s="59"/>
      <c r="Q17" s="27"/>
      <c r="R17" s="76"/>
      <c r="S17" s="105"/>
      <c r="T17" s="27"/>
      <c r="U17" s="27"/>
      <c r="V17" s="27"/>
      <c r="W17" s="27"/>
      <c r="X17" s="55"/>
      <c r="Y17" s="177">
        <f>+ロット別収量!$B12</f>
        <v>0</v>
      </c>
      <c r="Z17" s="92">
        <f t="shared" si="3"/>
        <v>0</v>
      </c>
      <c r="AB17" s="248">
        <f>+'3'!$AB17</f>
        <v>0</v>
      </c>
    </row>
    <row r="18" spans="1:28" ht="17.649999999999999" customHeight="1" x14ac:dyDescent="0.15">
      <c r="A18" s="25"/>
      <c r="B18" s="5"/>
      <c r="C18" s="29"/>
      <c r="D18" s="27"/>
      <c r="E18" s="28"/>
      <c r="F18" s="29"/>
      <c r="G18" s="30" t="e">
        <f t="shared" si="9"/>
        <v>#DIV/0!</v>
      </c>
      <c r="H18" s="31"/>
      <c r="I18" s="27"/>
      <c r="J18" s="105"/>
      <c r="K18" s="56">
        <f t="shared" si="5"/>
        <v>0</v>
      </c>
      <c r="L18" s="57">
        <f t="shared" si="8"/>
        <v>0</v>
      </c>
      <c r="M18" s="29"/>
      <c r="N18" s="58"/>
      <c r="O18" s="59"/>
      <c r="P18" s="59"/>
      <c r="Q18" s="27"/>
      <c r="R18" s="76"/>
      <c r="S18" s="105"/>
      <c r="T18" s="27"/>
      <c r="U18" s="27"/>
      <c r="V18" s="27"/>
      <c r="W18" s="27"/>
      <c r="X18" s="55"/>
      <c r="Y18" s="177">
        <f>+ロット別収量!$B13</f>
        <v>0</v>
      </c>
      <c r="Z18" s="92">
        <f t="shared" si="3"/>
        <v>0</v>
      </c>
      <c r="AB18" s="248">
        <f>+'3'!$AB18</f>
        <v>0</v>
      </c>
    </row>
    <row r="19" spans="1:28" ht="17.649999999999999" customHeight="1" x14ac:dyDescent="0.15">
      <c r="A19" s="25"/>
      <c r="B19" s="5"/>
      <c r="C19" s="29"/>
      <c r="D19" s="27"/>
      <c r="E19" s="28"/>
      <c r="F19" s="29"/>
      <c r="G19" s="30" t="e">
        <f t="shared" si="9"/>
        <v>#DIV/0!</v>
      </c>
      <c r="H19" s="31"/>
      <c r="I19" s="27"/>
      <c r="J19" s="105"/>
      <c r="K19" s="56">
        <f t="shared" si="5"/>
        <v>0</v>
      </c>
      <c r="L19" s="57">
        <f t="shared" si="8"/>
        <v>0</v>
      </c>
      <c r="M19" s="29"/>
      <c r="N19" s="58"/>
      <c r="O19" s="59"/>
      <c r="P19" s="59"/>
      <c r="Q19" s="27"/>
      <c r="R19" s="76"/>
      <c r="S19" s="105"/>
      <c r="T19" s="27"/>
      <c r="U19" s="27"/>
      <c r="V19" s="27"/>
      <c r="W19" s="27"/>
      <c r="X19" s="55"/>
      <c r="Y19" s="177">
        <f>+ロット別収量!$B14</f>
        <v>0</v>
      </c>
      <c r="Z19" s="92">
        <f t="shared" si="3"/>
        <v>0</v>
      </c>
      <c r="AB19" s="248">
        <f>+'3'!$AB19</f>
        <v>0</v>
      </c>
    </row>
    <row r="20" spans="1:28" ht="17.649999999999999" customHeight="1" x14ac:dyDescent="0.15">
      <c r="A20" s="25"/>
      <c r="B20" s="5"/>
      <c r="C20" s="29"/>
      <c r="D20" s="27"/>
      <c r="E20" s="28"/>
      <c r="F20" s="29"/>
      <c r="G20" s="30" t="e">
        <f t="shared" si="7"/>
        <v>#DIV/0!</v>
      </c>
      <c r="H20" s="31"/>
      <c r="I20" s="27"/>
      <c r="J20" s="27"/>
      <c r="K20" s="56">
        <f t="shared" ref="K20" si="10">I20*J20</f>
        <v>0</v>
      </c>
      <c r="L20" s="57">
        <f t="shared" si="8"/>
        <v>0</v>
      </c>
      <c r="M20" s="29"/>
      <c r="N20" s="58"/>
      <c r="O20" s="59"/>
      <c r="P20" s="59"/>
      <c r="Q20" s="27"/>
      <c r="R20" s="76"/>
      <c r="S20" s="27"/>
      <c r="T20" s="27"/>
      <c r="U20" s="27"/>
      <c r="V20" s="27"/>
      <c r="W20" s="27"/>
      <c r="X20" s="55"/>
      <c r="Y20" s="177">
        <f>+ロット別収量!$B15</f>
        <v>0</v>
      </c>
      <c r="Z20" s="92">
        <f t="shared" si="3"/>
        <v>0</v>
      </c>
      <c r="AB20" s="248">
        <f>+'3'!$AB20</f>
        <v>0</v>
      </c>
    </row>
    <row r="21" spans="1:28" ht="17.649999999999999" customHeight="1" x14ac:dyDescent="0.15">
      <c r="A21" s="25"/>
      <c r="B21" s="5"/>
      <c r="C21" s="29"/>
      <c r="D21" s="27"/>
      <c r="E21" s="28"/>
      <c r="F21" s="29"/>
      <c r="G21" s="30" t="e">
        <f t="shared" si="7"/>
        <v>#DIV/0!</v>
      </c>
      <c r="H21" s="31"/>
      <c r="I21" s="27"/>
      <c r="J21" s="27"/>
      <c r="K21" s="56">
        <f t="shared" ref="K21:K38" si="11">I21*J21</f>
        <v>0</v>
      </c>
      <c r="L21" s="57">
        <f t="shared" si="8"/>
        <v>0</v>
      </c>
      <c r="M21" s="29"/>
      <c r="N21" s="58"/>
      <c r="O21" s="59"/>
      <c r="P21" s="59"/>
      <c r="Q21" s="27"/>
      <c r="R21" s="76"/>
      <c r="S21" s="27"/>
      <c r="T21" s="27"/>
      <c r="U21" s="27"/>
      <c r="V21" s="27"/>
      <c r="W21" s="27"/>
      <c r="X21" s="55"/>
      <c r="Y21" s="177">
        <f>+ロット別収量!$B16</f>
        <v>0</v>
      </c>
      <c r="Z21" s="92">
        <f t="shared" si="3"/>
        <v>0</v>
      </c>
      <c r="AB21" s="248">
        <f>+'3'!$AB21</f>
        <v>0</v>
      </c>
    </row>
    <row r="22" spans="1:28" ht="17.649999999999999" customHeight="1" x14ac:dyDescent="0.15">
      <c r="A22" s="25"/>
      <c r="B22" s="5"/>
      <c r="C22" s="29"/>
      <c r="D22" s="27"/>
      <c r="E22" s="28"/>
      <c r="F22" s="29"/>
      <c r="G22" s="30" t="e">
        <f t="shared" si="7"/>
        <v>#DIV/0!</v>
      </c>
      <c r="H22" s="31"/>
      <c r="I22" s="27"/>
      <c r="J22" s="27"/>
      <c r="K22" s="56">
        <f t="shared" si="11"/>
        <v>0</v>
      </c>
      <c r="L22" s="57">
        <f t="shared" si="8"/>
        <v>0</v>
      </c>
      <c r="M22" s="29"/>
      <c r="N22" s="58"/>
      <c r="O22" s="59"/>
      <c r="P22" s="59"/>
      <c r="Q22" s="27"/>
      <c r="R22" s="76"/>
      <c r="S22" s="27"/>
      <c r="T22" s="27"/>
      <c r="U22" s="27"/>
      <c r="V22" s="27"/>
      <c r="W22" s="27"/>
      <c r="X22" s="55"/>
      <c r="Y22" s="177">
        <f>+ロット別収量!$B17</f>
        <v>0</v>
      </c>
      <c r="Z22" s="92">
        <f t="shared" si="3"/>
        <v>0</v>
      </c>
      <c r="AB22" s="248">
        <f>+'3'!$AB22</f>
        <v>0</v>
      </c>
    </row>
    <row r="23" spans="1:28" ht="17.649999999999999" customHeight="1" x14ac:dyDescent="0.15">
      <c r="A23" s="25"/>
      <c r="B23" s="5"/>
      <c r="C23" s="29"/>
      <c r="D23" s="27"/>
      <c r="E23" s="28"/>
      <c r="F23" s="29"/>
      <c r="G23" s="30" t="e">
        <f t="shared" si="7"/>
        <v>#DIV/0!</v>
      </c>
      <c r="H23" s="31"/>
      <c r="I23" s="27"/>
      <c r="J23" s="27"/>
      <c r="K23" s="56">
        <f t="shared" si="11"/>
        <v>0</v>
      </c>
      <c r="L23" s="57">
        <f t="shared" si="8"/>
        <v>0</v>
      </c>
      <c r="M23" s="29"/>
      <c r="N23" s="58"/>
      <c r="O23" s="59"/>
      <c r="P23" s="59"/>
      <c r="Q23" s="27"/>
      <c r="R23" s="76"/>
      <c r="S23" s="27"/>
      <c r="T23" s="27"/>
      <c r="U23" s="27"/>
      <c r="V23" s="27"/>
      <c r="W23" s="27"/>
      <c r="X23" s="55"/>
      <c r="Y23" s="177">
        <f>+ロット別収量!$B18</f>
        <v>0</v>
      </c>
      <c r="Z23" s="92">
        <f t="shared" si="3"/>
        <v>0</v>
      </c>
      <c r="AB23" s="248">
        <f>+'3'!$AB23</f>
        <v>0</v>
      </c>
    </row>
    <row r="24" spans="1:28" ht="17.649999999999999" customHeight="1" x14ac:dyDescent="0.15">
      <c r="A24" s="25"/>
      <c r="B24" s="5"/>
      <c r="C24" s="29"/>
      <c r="D24" s="27"/>
      <c r="E24" s="28"/>
      <c r="F24" s="29"/>
      <c r="G24" s="30" t="e">
        <f t="shared" si="7"/>
        <v>#DIV/0!</v>
      </c>
      <c r="H24" s="31"/>
      <c r="I24" s="27"/>
      <c r="J24" s="27"/>
      <c r="K24" s="56">
        <f t="shared" si="11"/>
        <v>0</v>
      </c>
      <c r="L24" s="57">
        <f t="shared" si="8"/>
        <v>0</v>
      </c>
      <c r="M24" s="29"/>
      <c r="N24" s="58"/>
      <c r="O24" s="59"/>
      <c r="P24" s="59"/>
      <c r="Q24" s="27"/>
      <c r="R24" s="76"/>
      <c r="S24" s="27"/>
      <c r="T24" s="27"/>
      <c r="U24" s="27"/>
      <c r="V24" s="27"/>
      <c r="W24" s="27"/>
      <c r="X24" s="55"/>
      <c r="Y24" s="177">
        <f>+ロット別収量!$B19</f>
        <v>0</v>
      </c>
      <c r="Z24" s="92">
        <f t="shared" si="3"/>
        <v>0</v>
      </c>
      <c r="AB24" s="248">
        <f>+'3'!$AB24</f>
        <v>0</v>
      </c>
    </row>
    <row r="25" spans="1:28" ht="17.649999999999999" customHeight="1" x14ac:dyDescent="0.15">
      <c r="A25" s="25"/>
      <c r="B25" s="5"/>
      <c r="C25" s="29"/>
      <c r="D25" s="27"/>
      <c r="E25" s="28"/>
      <c r="F25" s="29"/>
      <c r="G25" s="30" t="e">
        <f t="shared" si="7"/>
        <v>#DIV/0!</v>
      </c>
      <c r="H25" s="31"/>
      <c r="I25" s="27"/>
      <c r="J25" s="27"/>
      <c r="K25" s="56">
        <f t="shared" si="11"/>
        <v>0</v>
      </c>
      <c r="L25" s="57">
        <f t="shared" si="8"/>
        <v>0</v>
      </c>
      <c r="M25" s="29"/>
      <c r="N25" s="58"/>
      <c r="O25" s="59"/>
      <c r="P25" s="59"/>
      <c r="Q25" s="27"/>
      <c r="R25" s="76"/>
      <c r="S25" s="27"/>
      <c r="T25" s="27"/>
      <c r="U25" s="27"/>
      <c r="V25" s="27"/>
      <c r="W25" s="27"/>
      <c r="X25" s="55"/>
      <c r="Y25" s="177">
        <f>+ロット別収量!$B20</f>
        <v>0</v>
      </c>
      <c r="Z25" s="92">
        <f t="shared" si="3"/>
        <v>0</v>
      </c>
      <c r="AB25" s="248">
        <f>+'3'!$AB25</f>
        <v>0</v>
      </c>
    </row>
    <row r="26" spans="1:28" ht="17.649999999999999" customHeight="1" x14ac:dyDescent="0.15">
      <c r="A26" s="25"/>
      <c r="B26" s="5"/>
      <c r="C26" s="29"/>
      <c r="D26" s="27"/>
      <c r="E26" s="28"/>
      <c r="F26" s="29"/>
      <c r="G26" s="30" t="e">
        <f t="shared" si="7"/>
        <v>#DIV/0!</v>
      </c>
      <c r="H26" s="31"/>
      <c r="I26" s="27"/>
      <c r="J26" s="27"/>
      <c r="K26" s="56">
        <f t="shared" si="11"/>
        <v>0</v>
      </c>
      <c r="L26" s="57">
        <f t="shared" si="8"/>
        <v>0</v>
      </c>
      <c r="M26" s="29"/>
      <c r="N26" s="58"/>
      <c r="O26" s="59"/>
      <c r="P26" s="59"/>
      <c r="Q26" s="27"/>
      <c r="R26" s="76"/>
      <c r="S26" s="27"/>
      <c r="T26" s="27"/>
      <c r="U26" s="27"/>
      <c r="V26" s="27"/>
      <c r="W26" s="27"/>
      <c r="X26" s="55"/>
      <c r="Y26" s="177">
        <f>+ロット別収量!$B21</f>
        <v>0</v>
      </c>
      <c r="Z26" s="92">
        <f t="shared" si="3"/>
        <v>0</v>
      </c>
      <c r="AB26" s="248">
        <f>+'3'!$AB26</f>
        <v>0</v>
      </c>
    </row>
    <row r="27" spans="1:28" ht="17.649999999999999" customHeight="1" x14ac:dyDescent="0.15">
      <c r="A27" s="25"/>
      <c r="B27" s="5"/>
      <c r="C27" s="29"/>
      <c r="D27" s="27"/>
      <c r="E27" s="28"/>
      <c r="F27" s="29"/>
      <c r="G27" s="30" t="e">
        <f t="shared" si="7"/>
        <v>#DIV/0!</v>
      </c>
      <c r="H27" s="31"/>
      <c r="I27" s="27"/>
      <c r="J27" s="27"/>
      <c r="K27" s="56">
        <f t="shared" si="11"/>
        <v>0</v>
      </c>
      <c r="L27" s="57">
        <f t="shared" si="8"/>
        <v>0</v>
      </c>
      <c r="M27" s="29"/>
      <c r="N27" s="58"/>
      <c r="O27" s="59"/>
      <c r="P27" s="59"/>
      <c r="Q27" s="27"/>
      <c r="R27" s="76"/>
      <c r="S27" s="27"/>
      <c r="T27" s="27"/>
      <c r="U27" s="27"/>
      <c r="V27" s="27"/>
      <c r="W27" s="27"/>
      <c r="X27" s="55"/>
      <c r="Y27" s="177">
        <f>+ロット別収量!$B22</f>
        <v>0</v>
      </c>
      <c r="Z27" s="92">
        <f t="shared" si="3"/>
        <v>0</v>
      </c>
      <c r="AB27" s="248">
        <f>+'3'!$AB27</f>
        <v>0</v>
      </c>
    </row>
    <row r="28" spans="1:28" ht="17.649999999999999" customHeight="1" x14ac:dyDescent="0.15">
      <c r="A28" s="25"/>
      <c r="B28" s="5"/>
      <c r="C28" s="29"/>
      <c r="D28" s="27"/>
      <c r="E28" s="28"/>
      <c r="F28" s="29"/>
      <c r="G28" s="30" t="e">
        <f t="shared" si="7"/>
        <v>#DIV/0!</v>
      </c>
      <c r="H28" s="31"/>
      <c r="I28" s="27"/>
      <c r="J28" s="27"/>
      <c r="K28" s="56">
        <f t="shared" si="11"/>
        <v>0</v>
      </c>
      <c r="L28" s="57">
        <f t="shared" si="8"/>
        <v>0</v>
      </c>
      <c r="M28" s="29"/>
      <c r="N28" s="58"/>
      <c r="O28" s="59"/>
      <c r="P28" s="59"/>
      <c r="Q28" s="27"/>
      <c r="R28" s="76"/>
      <c r="S28" s="27"/>
      <c r="T28" s="27"/>
      <c r="U28" s="27"/>
      <c r="V28" s="27"/>
      <c r="W28" s="27"/>
      <c r="X28" s="55"/>
      <c r="Y28" s="177">
        <f>+ロット別収量!$B23</f>
        <v>0</v>
      </c>
      <c r="Z28" s="92">
        <f t="shared" si="3"/>
        <v>0</v>
      </c>
      <c r="AB28" s="248">
        <f>+'3'!$AB28</f>
        <v>0</v>
      </c>
    </row>
    <row r="29" spans="1:28" ht="17.649999999999999" customHeight="1" x14ac:dyDescent="0.15">
      <c r="A29" s="25"/>
      <c r="B29" s="5"/>
      <c r="C29" s="29"/>
      <c r="D29" s="27"/>
      <c r="E29" s="28"/>
      <c r="F29" s="29"/>
      <c r="G29" s="30" t="e">
        <f t="shared" si="7"/>
        <v>#DIV/0!</v>
      </c>
      <c r="H29" s="31"/>
      <c r="I29" s="27"/>
      <c r="J29" s="27"/>
      <c r="K29" s="56">
        <f t="shared" si="11"/>
        <v>0</v>
      </c>
      <c r="L29" s="57">
        <f t="shared" ref="L29:L38" si="12">L28+D29-E29</f>
        <v>0</v>
      </c>
      <c r="M29" s="29"/>
      <c r="N29" s="58"/>
      <c r="O29" s="59"/>
      <c r="P29" s="59"/>
      <c r="Q29" s="27"/>
      <c r="R29" s="76"/>
      <c r="S29" s="27"/>
      <c r="T29" s="27"/>
      <c r="U29" s="27"/>
      <c r="V29" s="27"/>
      <c r="W29" s="27"/>
      <c r="X29" s="55"/>
      <c r="Y29" s="5"/>
      <c r="Z29" s="93"/>
    </row>
    <row r="30" spans="1:28" ht="17.649999999999999" customHeight="1" x14ac:dyDescent="0.15">
      <c r="A30" s="25"/>
      <c r="B30" s="5"/>
      <c r="C30" s="29"/>
      <c r="D30" s="27"/>
      <c r="E30" s="28"/>
      <c r="F30" s="29"/>
      <c r="G30" s="30" t="e">
        <f t="shared" si="7"/>
        <v>#DIV/0!</v>
      </c>
      <c r="H30" s="31"/>
      <c r="I30" s="27"/>
      <c r="J30" s="27"/>
      <c r="K30" s="56">
        <f t="shared" si="11"/>
        <v>0</v>
      </c>
      <c r="L30" s="57">
        <f t="shared" si="12"/>
        <v>0</v>
      </c>
      <c r="M30" s="29"/>
      <c r="N30" s="58"/>
      <c r="O30" s="59"/>
      <c r="P30" s="59"/>
      <c r="Q30" s="27"/>
      <c r="R30" s="76"/>
      <c r="S30" s="27"/>
      <c r="T30" s="27"/>
      <c r="U30" s="27"/>
      <c r="V30" s="27"/>
      <c r="W30" s="27"/>
      <c r="X30" s="55"/>
      <c r="Y30" s="5"/>
      <c r="Z30" s="93"/>
    </row>
    <row r="31" spans="1:28" ht="17.649999999999999" customHeight="1" x14ac:dyDescent="0.15">
      <c r="A31" s="25"/>
      <c r="B31" s="5"/>
      <c r="C31" s="29"/>
      <c r="D31" s="27"/>
      <c r="E31" s="28"/>
      <c r="F31" s="29"/>
      <c r="G31" s="30" t="e">
        <f t="shared" si="7"/>
        <v>#DIV/0!</v>
      </c>
      <c r="H31" s="31"/>
      <c r="I31" s="27"/>
      <c r="J31" s="27"/>
      <c r="K31" s="56">
        <f t="shared" si="11"/>
        <v>0</v>
      </c>
      <c r="L31" s="57">
        <f t="shared" si="12"/>
        <v>0</v>
      </c>
      <c r="M31" s="29"/>
      <c r="N31" s="58"/>
      <c r="O31" s="59"/>
      <c r="P31" s="59"/>
      <c r="Q31" s="27"/>
      <c r="R31" s="76"/>
      <c r="S31" s="27"/>
      <c r="T31" s="27"/>
      <c r="U31" s="27"/>
      <c r="V31" s="27"/>
      <c r="W31" s="27"/>
      <c r="X31" s="55"/>
      <c r="Y31" s="5"/>
      <c r="Z31" s="93"/>
    </row>
    <row r="32" spans="1:28" ht="17.649999999999999" customHeight="1" x14ac:dyDescent="0.15">
      <c r="A32" s="25"/>
      <c r="B32" s="5"/>
      <c r="C32" s="29"/>
      <c r="D32" s="27"/>
      <c r="E32" s="28"/>
      <c r="F32" s="29"/>
      <c r="G32" s="30" t="e">
        <f t="shared" si="7"/>
        <v>#DIV/0!</v>
      </c>
      <c r="H32" s="31"/>
      <c r="I32" s="27"/>
      <c r="J32" s="27"/>
      <c r="K32" s="56">
        <f t="shared" si="11"/>
        <v>0</v>
      </c>
      <c r="L32" s="57">
        <f t="shared" si="12"/>
        <v>0</v>
      </c>
      <c r="M32" s="29"/>
      <c r="N32" s="58"/>
      <c r="O32" s="59"/>
      <c r="P32" s="59"/>
      <c r="Q32" s="27"/>
      <c r="R32" s="76"/>
      <c r="S32" s="27"/>
      <c r="T32" s="27"/>
      <c r="U32" s="27"/>
      <c r="V32" s="27"/>
      <c r="W32" s="27"/>
      <c r="X32" s="55"/>
      <c r="Y32" s="5"/>
      <c r="Z32" s="93"/>
    </row>
    <row r="33" spans="1:26" ht="17.649999999999999" customHeight="1" x14ac:dyDescent="0.15">
      <c r="A33" s="25"/>
      <c r="B33" s="5"/>
      <c r="C33" s="29"/>
      <c r="D33" s="27"/>
      <c r="E33" s="28"/>
      <c r="F33" s="29"/>
      <c r="G33" s="30" t="e">
        <f t="shared" si="7"/>
        <v>#DIV/0!</v>
      </c>
      <c r="H33" s="31"/>
      <c r="I33" s="27"/>
      <c r="J33" s="27"/>
      <c r="K33" s="56">
        <f t="shared" si="11"/>
        <v>0</v>
      </c>
      <c r="L33" s="57">
        <f t="shared" si="12"/>
        <v>0</v>
      </c>
      <c r="M33" s="29"/>
      <c r="N33" s="58"/>
      <c r="O33" s="59"/>
      <c r="P33" s="59"/>
      <c r="Q33" s="27"/>
      <c r="R33" s="76"/>
      <c r="S33" s="27"/>
      <c r="T33" s="27"/>
      <c r="U33" s="27"/>
      <c r="V33" s="27"/>
      <c r="W33" s="27"/>
      <c r="X33" s="55"/>
      <c r="Y33" s="5"/>
      <c r="Z33" s="93"/>
    </row>
    <row r="34" spans="1:26" ht="17.649999999999999" customHeight="1" x14ac:dyDescent="0.15">
      <c r="A34" s="25"/>
      <c r="B34" s="5"/>
      <c r="C34" s="29"/>
      <c r="D34" s="27"/>
      <c r="E34" s="28"/>
      <c r="F34" s="29"/>
      <c r="G34" s="30" t="e">
        <f t="shared" si="7"/>
        <v>#DIV/0!</v>
      </c>
      <c r="H34" s="31"/>
      <c r="I34" s="27"/>
      <c r="J34" s="27"/>
      <c r="K34" s="56">
        <f t="shared" si="11"/>
        <v>0</v>
      </c>
      <c r="L34" s="57">
        <f t="shared" si="12"/>
        <v>0</v>
      </c>
      <c r="M34" s="29"/>
      <c r="N34" s="58"/>
      <c r="O34" s="59"/>
      <c r="P34" s="59"/>
      <c r="Q34" s="27"/>
      <c r="R34" s="76"/>
      <c r="S34" s="27"/>
      <c r="T34" s="27"/>
      <c r="U34" s="27"/>
      <c r="V34" s="27"/>
      <c r="W34" s="27"/>
      <c r="X34" s="55"/>
      <c r="Y34" s="5"/>
      <c r="Z34" s="93"/>
    </row>
    <row r="35" spans="1:26" ht="17.649999999999999" customHeight="1" x14ac:dyDescent="0.15">
      <c r="A35" s="25"/>
      <c r="B35" s="5"/>
      <c r="C35" s="29"/>
      <c r="D35" s="27"/>
      <c r="E35" s="28"/>
      <c r="F35" s="29"/>
      <c r="G35" s="30" t="e">
        <f t="shared" si="7"/>
        <v>#DIV/0!</v>
      </c>
      <c r="H35" s="31"/>
      <c r="I35" s="27"/>
      <c r="J35" s="27"/>
      <c r="K35" s="56">
        <f t="shared" si="11"/>
        <v>0</v>
      </c>
      <c r="L35" s="57">
        <f t="shared" si="12"/>
        <v>0</v>
      </c>
      <c r="M35" s="29"/>
      <c r="N35" s="58"/>
      <c r="O35" s="59"/>
      <c r="P35" s="59"/>
      <c r="Q35" s="27"/>
      <c r="R35" s="76"/>
      <c r="S35" s="27"/>
      <c r="T35" s="27"/>
      <c r="U35" s="27"/>
      <c r="V35" s="27"/>
      <c r="W35" s="27"/>
      <c r="X35" s="55"/>
      <c r="Y35" s="5"/>
      <c r="Z35" s="93"/>
    </row>
    <row r="36" spans="1:26" ht="17.649999999999999" customHeight="1" x14ac:dyDescent="0.15">
      <c r="A36" s="25"/>
      <c r="B36" s="5"/>
      <c r="C36" s="29"/>
      <c r="D36" s="27"/>
      <c r="E36" s="28"/>
      <c r="F36" s="29"/>
      <c r="G36" s="30" t="e">
        <f t="shared" si="7"/>
        <v>#DIV/0!</v>
      </c>
      <c r="H36" s="31"/>
      <c r="I36" s="27"/>
      <c r="J36" s="27"/>
      <c r="K36" s="56">
        <f t="shared" si="11"/>
        <v>0</v>
      </c>
      <c r="L36" s="57">
        <f t="shared" si="12"/>
        <v>0</v>
      </c>
      <c r="M36" s="29"/>
      <c r="N36" s="58"/>
      <c r="O36" s="59"/>
      <c r="P36" s="59"/>
      <c r="Q36" s="27"/>
      <c r="R36" s="76"/>
      <c r="S36" s="27"/>
      <c r="T36" s="27"/>
      <c r="U36" s="27"/>
      <c r="V36" s="27"/>
      <c r="W36" s="27"/>
      <c r="X36" s="55"/>
      <c r="Y36" s="5"/>
      <c r="Z36" s="93"/>
    </row>
    <row r="37" spans="1:26" ht="17.649999999999999" customHeight="1" x14ac:dyDescent="0.15">
      <c r="A37" s="25"/>
      <c r="B37" s="5"/>
      <c r="C37" s="29"/>
      <c r="D37" s="27"/>
      <c r="E37" s="28"/>
      <c r="F37" s="29"/>
      <c r="G37" s="30" t="e">
        <f t="shared" si="7"/>
        <v>#DIV/0!</v>
      </c>
      <c r="H37" s="31"/>
      <c r="I37" s="27"/>
      <c r="J37" s="27"/>
      <c r="K37" s="56">
        <f t="shared" si="11"/>
        <v>0</v>
      </c>
      <c r="L37" s="57">
        <f t="shared" si="12"/>
        <v>0</v>
      </c>
      <c r="M37" s="29"/>
      <c r="N37" s="58"/>
      <c r="O37" s="59"/>
      <c r="P37" s="59"/>
      <c r="Q37" s="27"/>
      <c r="R37" s="76"/>
      <c r="S37" s="27"/>
      <c r="T37" s="27"/>
      <c r="U37" s="27"/>
      <c r="V37" s="27"/>
      <c r="W37" s="27"/>
      <c r="X37" s="55"/>
      <c r="Y37" s="5"/>
      <c r="Z37" s="93"/>
    </row>
    <row r="38" spans="1:26" ht="17.649999999999999" customHeight="1" x14ac:dyDescent="0.15">
      <c r="A38" s="25"/>
      <c r="B38" s="5"/>
      <c r="C38" s="29"/>
      <c r="D38" s="27"/>
      <c r="E38" s="28"/>
      <c r="F38" s="29"/>
      <c r="G38" s="30" t="e">
        <f t="shared" si="7"/>
        <v>#DIV/0!</v>
      </c>
      <c r="H38" s="31"/>
      <c r="I38" s="27"/>
      <c r="J38" s="27"/>
      <c r="K38" s="56">
        <f t="shared" si="11"/>
        <v>0</v>
      </c>
      <c r="L38" s="57">
        <f t="shared" si="12"/>
        <v>0</v>
      </c>
      <c r="M38" s="29"/>
      <c r="N38" s="58"/>
      <c r="O38" s="59"/>
      <c r="P38" s="59"/>
      <c r="Q38" s="27"/>
      <c r="R38" s="76"/>
      <c r="S38" s="27"/>
      <c r="T38" s="27"/>
      <c r="U38" s="27"/>
      <c r="V38" s="27"/>
      <c r="W38" s="27"/>
      <c r="X38" s="55"/>
      <c r="Y38" s="5"/>
      <c r="Z38" s="93"/>
    </row>
    <row r="39" spans="1:26" ht="17.649999999999999" customHeight="1" x14ac:dyDescent="0.15">
      <c r="A39" s="29" t="s">
        <v>31</v>
      </c>
      <c r="B39" s="5"/>
      <c r="C39" s="29"/>
      <c r="D39" s="32">
        <f>SUM(D9:D38)</f>
        <v>0</v>
      </c>
      <c r="E39" s="32">
        <f>SUM(E9:E38)</f>
        <v>0</v>
      </c>
      <c r="F39" s="29"/>
      <c r="G39" s="33"/>
      <c r="H39" s="33"/>
      <c r="I39" s="33"/>
      <c r="J39" s="60">
        <f>SUM(J9:J38)</f>
        <v>0</v>
      </c>
      <c r="K39" s="61">
        <f>SUM(K9:K38)</f>
        <v>0</v>
      </c>
      <c r="L39" s="57">
        <f>L38</f>
        <v>0</v>
      </c>
      <c r="M39" s="62"/>
      <c r="N39" s="58"/>
      <c r="O39" s="63">
        <f t="shared" ref="O39" si="13">SUM(O9:O38)</f>
        <v>0</v>
      </c>
      <c r="P39" s="63">
        <f t="shared" ref="P39" si="14">SUM(P9:P38)</f>
        <v>0</v>
      </c>
      <c r="Q39" s="77">
        <f t="shared" ref="Q39:W39" si="15">SUM(Q9:Q38)</f>
        <v>0</v>
      </c>
      <c r="R39" s="78">
        <f t="shared" si="15"/>
        <v>0</v>
      </c>
      <c r="S39" s="79">
        <f t="shared" si="15"/>
        <v>0</v>
      </c>
      <c r="T39" s="79">
        <f t="shared" si="15"/>
        <v>0</v>
      </c>
      <c r="U39" s="78">
        <f t="shared" si="15"/>
        <v>0</v>
      </c>
      <c r="V39" s="79">
        <f t="shared" si="15"/>
        <v>0</v>
      </c>
      <c r="W39" s="79">
        <f t="shared" si="15"/>
        <v>0</v>
      </c>
      <c r="X39" s="80"/>
      <c r="Y39" s="5"/>
      <c r="Z39" s="92">
        <f>SUM(Z9:Z38)</f>
        <v>0</v>
      </c>
    </row>
    <row r="40" spans="1:26" ht="17.649999999999999" customHeight="1" x14ac:dyDescent="0.15">
      <c r="A40" s="34"/>
      <c r="B40" s="34"/>
      <c r="C40" s="35"/>
      <c r="D40" s="35"/>
      <c r="E40" s="35"/>
      <c r="F40" s="36"/>
      <c r="G40" s="11">
        <f>COUNTIFS(G9:G38,"&gt;100")</f>
        <v>0</v>
      </c>
      <c r="H40" s="37"/>
      <c r="I40" s="37"/>
      <c r="J40" s="64"/>
      <c r="K40" s="36"/>
      <c r="L40" s="65"/>
      <c r="M40" s="35"/>
      <c r="N40" s="34"/>
      <c r="O40" s="34"/>
      <c r="P40" s="34"/>
      <c r="Q40" s="81">
        <f>P39+Q39</f>
        <v>0</v>
      </c>
      <c r="R40" s="82"/>
      <c r="S40" s="82"/>
      <c r="T40" s="79">
        <f>S39+T39</f>
        <v>0</v>
      </c>
      <c r="U40" s="83"/>
      <c r="V40" s="83"/>
      <c r="W40" s="79">
        <f>V39+W39</f>
        <v>0</v>
      </c>
      <c r="X40" s="82"/>
      <c r="Y40" s="94"/>
    </row>
    <row r="41" spans="1:26" ht="20.25" customHeight="1" x14ac:dyDescent="0.15">
      <c r="A41" s="38"/>
      <c r="B41" s="38"/>
      <c r="C41" s="39"/>
      <c r="D41" s="39"/>
      <c r="E41" s="39"/>
      <c r="F41" s="40"/>
      <c r="G41" s="40"/>
      <c r="H41" s="40"/>
      <c r="I41" s="40"/>
      <c r="J41" s="66" t="s">
        <v>32</v>
      </c>
      <c r="K41" s="33" t="s">
        <v>33</v>
      </c>
      <c r="L41" s="40"/>
      <c r="M41" s="38"/>
      <c r="N41" s="279" t="s">
        <v>34</v>
      </c>
      <c r="O41" s="279"/>
      <c r="P41" s="280"/>
      <c r="Q41" s="60">
        <f>Q5+O39-Q40</f>
        <v>0</v>
      </c>
      <c r="R41" s="84"/>
      <c r="S41" s="85"/>
      <c r="T41" s="86">
        <f>R5+R39-T40</f>
        <v>0</v>
      </c>
      <c r="U41" s="85"/>
      <c r="V41" s="85"/>
      <c r="W41" s="86">
        <f>S5+U39-W40</f>
        <v>0</v>
      </c>
      <c r="X41" s="83"/>
      <c r="Y41" s="94"/>
    </row>
    <row r="42" spans="1:26" ht="17.649999999999999" customHeight="1" x14ac:dyDescent="0.15">
      <c r="A42" s="38"/>
      <c r="B42" s="38"/>
      <c r="C42" s="39"/>
      <c r="D42" s="39"/>
      <c r="E42" s="39"/>
      <c r="F42" s="40"/>
      <c r="G42" s="40"/>
      <c r="H42" s="40"/>
      <c r="I42" s="67" t="s">
        <v>30</v>
      </c>
      <c r="J42" s="32">
        <f>SUMIF($M$9:$M$38,I42,$J$9:$J$38)</f>
        <v>0</v>
      </c>
      <c r="K42" s="61">
        <f>SUMIF($M$9:$M$38,I42,$K$9:$K$38)</f>
        <v>0</v>
      </c>
      <c r="L42" s="40"/>
      <c r="M42" s="39"/>
      <c r="N42" s="38"/>
      <c r="O42" s="38"/>
      <c r="P42" s="38"/>
      <c r="Q42" s="29" t="s">
        <v>4</v>
      </c>
      <c r="R42" s="84"/>
      <c r="S42" s="87"/>
      <c r="T42" s="55" t="s">
        <v>5</v>
      </c>
      <c r="U42" s="87"/>
      <c r="V42" s="87"/>
      <c r="W42" s="55" t="s">
        <v>6</v>
      </c>
      <c r="X42" s="83"/>
      <c r="Y42" s="94"/>
    </row>
    <row r="43" spans="1:26" ht="17.649999999999999" customHeight="1" x14ac:dyDescent="0.15">
      <c r="A43" s="41"/>
      <c r="B43" s="41"/>
      <c r="C43" s="42"/>
      <c r="D43" s="42"/>
      <c r="E43" s="42"/>
      <c r="F43" s="43"/>
      <c r="G43" s="43"/>
      <c r="H43" s="43"/>
      <c r="I43" s="41" t="s">
        <v>35</v>
      </c>
      <c r="J43" s="68">
        <f>SUM('4:9'!J42)</f>
        <v>0</v>
      </c>
      <c r="K43" s="61">
        <f>SUM('4:9'!K42)</f>
        <v>0</v>
      </c>
      <c r="L43" s="69"/>
      <c r="M43" s="38"/>
      <c r="N43" s="279" t="s">
        <v>36</v>
      </c>
      <c r="O43" s="279"/>
      <c r="P43" s="280"/>
      <c r="Q43" s="32">
        <f>SUM('4:9'!Q40)</f>
        <v>0</v>
      </c>
      <c r="R43" s="84"/>
      <c r="S43" s="88"/>
      <c r="T43" s="68">
        <f>SUM('4:9'!T40)</f>
        <v>0</v>
      </c>
      <c r="U43" s="89"/>
      <c r="V43" s="89"/>
      <c r="W43" s="68">
        <f>SUM('4:9'!W40)</f>
        <v>0</v>
      </c>
      <c r="X43" s="90"/>
      <c r="Y43" s="94"/>
    </row>
    <row r="44" spans="1:26" ht="17.649999999999999" customHeight="1" x14ac:dyDescent="0.15">
      <c r="A44" s="41"/>
      <c r="B44" s="41"/>
      <c r="C44" s="42"/>
      <c r="D44" s="42"/>
      <c r="E44" s="42"/>
      <c r="F44" s="43"/>
      <c r="G44" s="43"/>
      <c r="H44" s="43"/>
      <c r="I44" s="41"/>
      <c r="J44" s="70"/>
      <c r="K44" s="36"/>
      <c r="L44" s="69"/>
      <c r="M44" s="39"/>
      <c r="N44" s="41"/>
      <c r="O44" s="41"/>
      <c r="P44" s="41"/>
      <c r="Q44" s="70"/>
      <c r="R44" s="88"/>
      <c r="S44" s="88"/>
      <c r="T44" s="88"/>
      <c r="U44" s="88"/>
      <c r="V44" s="88"/>
      <c r="W44" s="88"/>
      <c r="X44" s="83"/>
    </row>
    <row r="45" spans="1:26" ht="17.649999999999999" customHeight="1" x14ac:dyDescent="0.15">
      <c r="A45" s="41"/>
      <c r="B45" s="41"/>
      <c r="C45" s="42"/>
      <c r="D45" s="42"/>
      <c r="E45" s="42"/>
      <c r="F45" s="43"/>
      <c r="G45" s="43"/>
      <c r="H45" s="43"/>
      <c r="I45" s="41"/>
      <c r="J45" s="41"/>
      <c r="K45" s="71"/>
      <c r="L45" s="69"/>
      <c r="M45" s="39"/>
      <c r="N45" s="41"/>
      <c r="O45" s="41"/>
      <c r="P45" s="41"/>
      <c r="Q45" s="41"/>
      <c r="R45" s="88"/>
      <c r="S45" s="88"/>
      <c r="T45" s="88"/>
      <c r="U45" s="88"/>
      <c r="V45" s="88"/>
      <c r="W45" s="88"/>
      <c r="X45" s="87"/>
    </row>
    <row r="46" spans="1:26" ht="17.649999999999999" customHeight="1" x14ac:dyDescent="0.15">
      <c r="A46" s="44"/>
      <c r="B46" s="41"/>
      <c r="C46" s="12"/>
      <c r="D46" s="45"/>
      <c r="E46" s="45"/>
      <c r="F46" s="42"/>
      <c r="G46" s="46"/>
      <c r="H46" s="46"/>
      <c r="I46" s="42"/>
      <c r="J46" s="42"/>
      <c r="K46" s="42"/>
      <c r="L46" s="72"/>
      <c r="M46" s="46"/>
      <c r="N46" s="12"/>
      <c r="O46" s="12"/>
      <c r="P46" s="12"/>
      <c r="Q46" s="42"/>
      <c r="R46" s="91"/>
      <c r="S46" s="91"/>
      <c r="T46" s="91"/>
      <c r="U46" s="91"/>
      <c r="V46" s="91"/>
      <c r="W46" s="91"/>
      <c r="X46" s="87"/>
    </row>
    <row r="47" spans="1:26" ht="17.649999999999999" customHeight="1" x14ac:dyDescent="0.15">
      <c r="A47" s="44"/>
      <c r="B47" s="41"/>
      <c r="C47" s="12"/>
      <c r="D47" s="45"/>
      <c r="E47" s="45"/>
      <c r="F47" s="42"/>
      <c r="G47" s="46"/>
      <c r="H47" s="46"/>
      <c r="I47" s="42"/>
      <c r="J47" s="42"/>
      <c r="K47" s="42"/>
      <c r="L47" s="72"/>
      <c r="M47" s="46"/>
      <c r="N47" s="12"/>
      <c r="O47" s="12"/>
      <c r="P47" s="12"/>
      <c r="Q47" s="42"/>
      <c r="R47" s="91"/>
      <c r="S47" s="91"/>
      <c r="T47" s="91"/>
      <c r="U47" s="91"/>
      <c r="V47" s="91"/>
      <c r="W47" s="91"/>
      <c r="X47" s="87"/>
    </row>
    <row r="48" spans="1:26" ht="17.649999999999999" customHeight="1" x14ac:dyDescent="0.15">
      <c r="A48" s="45"/>
      <c r="B48" s="41"/>
      <c r="C48" s="12"/>
      <c r="D48" s="12"/>
      <c r="E48" s="12"/>
      <c r="F48" s="42"/>
      <c r="G48" s="46"/>
      <c r="H48" s="46"/>
      <c r="I48" s="42"/>
      <c r="J48" s="42"/>
      <c r="K48" s="42"/>
      <c r="L48" s="72"/>
      <c r="M48" s="46"/>
      <c r="N48" s="12"/>
      <c r="O48" s="12"/>
      <c r="P48" s="12"/>
      <c r="Q48" s="42"/>
      <c r="R48" s="91"/>
      <c r="S48" s="91"/>
      <c r="T48" s="91"/>
      <c r="U48" s="91"/>
      <c r="V48" s="91"/>
      <c r="W48" s="91"/>
      <c r="X48" s="87"/>
    </row>
  </sheetData>
  <protectedRanges>
    <protectedRange sqref="B9" name="範囲1"/>
    <protectedRange sqref="B10" name="範囲1_1"/>
  </protectedRanges>
  <customSheetViews>
    <customSheetView guid="{A82FB63C-2A94-42D5-9C7A-4B6A140511F1}">
      <selection activeCell="AC1" sqref="AC1"/>
      <pageMargins left="0.39370078740157483" right="0.39370078740157483" top="0" bottom="0" header="0.51181102362204722" footer="0.51181102362204722"/>
      <printOptions horizontalCentered="1" verticalCentered="1" headings="1"/>
      <pageSetup paperSize="9" scale="80" orientation="landscape" r:id="rId1"/>
      <headerFooter alignWithMargins="0"/>
    </customSheetView>
  </customSheetViews>
  <mergeCells count="25">
    <mergeCell ref="X7:X8"/>
    <mergeCell ref="Y7:Y8"/>
    <mergeCell ref="Z7:Z8"/>
    <mergeCell ref="O3:P5"/>
    <mergeCell ref="U7:W7"/>
    <mergeCell ref="N41:P41"/>
    <mergeCell ref="N43:P43"/>
    <mergeCell ref="A7:A8"/>
    <mergeCell ref="B7:B8"/>
    <mergeCell ref="C7:C8"/>
    <mergeCell ref="D7:D8"/>
    <mergeCell ref="E7:E8"/>
    <mergeCell ref="F7:F8"/>
    <mergeCell ref="G7:G8"/>
    <mergeCell ref="L7:L8"/>
    <mergeCell ref="M7:M8"/>
    <mergeCell ref="N7:N8"/>
    <mergeCell ref="C3:E3"/>
    <mergeCell ref="I3:M3"/>
    <mergeCell ref="H7:K7"/>
    <mergeCell ref="O7:Q7"/>
    <mergeCell ref="R7:T7"/>
    <mergeCell ref="Q3:Q4"/>
    <mergeCell ref="R3:R4"/>
    <mergeCell ref="S3:S4"/>
  </mergeCells>
  <phoneticPr fontId="22"/>
  <conditionalFormatting sqref="G9:G14 G20:G38">
    <cfRule type="expression" dxfId="24" priority="2" stopIfTrue="1">
      <formula>ISERROR(G9)</formula>
    </cfRule>
  </conditionalFormatting>
  <conditionalFormatting sqref="G15:G19">
    <cfRule type="expression" dxfId="23" priority="1" stopIfTrue="1">
      <formula>ISERROR(G15)</formula>
    </cfRule>
  </conditionalFormatting>
  <dataValidations count="1">
    <dataValidation allowBlank="1" showInputMessage="1" showErrorMessage="1" sqref="X12:X48 H46:H48 H9:H38 X7:X10" xr:uid="{00000000-0002-0000-0500-000000000000}"/>
  </dataValidations>
  <printOptions horizontalCentered="1" verticalCentered="1"/>
  <pageMargins left="0.39370078740157483" right="0.39370078740157483" top="0" bottom="0" header="0.51181102362204722" footer="0.51181102362204722"/>
  <pageSetup paperSize="9" scale="80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48"/>
  <sheetViews>
    <sheetView topLeftCell="G1" zoomScaleNormal="100" workbookViewId="0">
      <selection activeCell="T16" sqref="T16"/>
    </sheetView>
  </sheetViews>
  <sheetFormatPr defaultColWidth="9" defaultRowHeight="13.5" x14ac:dyDescent="0.15"/>
  <cols>
    <col min="1" max="1" width="8" style="11" customWidth="1"/>
    <col min="2" max="2" width="7.125" style="11" customWidth="1"/>
    <col min="3" max="3" width="9.25" style="11" customWidth="1"/>
    <col min="4" max="4" width="6.625" style="11" customWidth="1"/>
    <col min="5" max="6" width="6.25" style="11" customWidth="1"/>
    <col min="7" max="8" width="5.25" style="11" customWidth="1"/>
    <col min="9" max="11" width="5.375" style="11" customWidth="1"/>
    <col min="12" max="12" width="7.625" style="11" customWidth="1"/>
    <col min="13" max="13" width="5" style="11" customWidth="1"/>
    <col min="14" max="14" width="7.125" style="11" customWidth="1"/>
    <col min="15" max="17" width="3.625" style="11" customWidth="1"/>
    <col min="18" max="18" width="4.25" style="11" customWidth="1"/>
    <col min="19" max="19" width="3.625" style="11" customWidth="1"/>
    <col min="20" max="23" width="4.25" style="11" customWidth="1"/>
    <col min="24" max="24" width="8.625" style="11" customWidth="1"/>
    <col min="25" max="25" width="7.125" style="11" customWidth="1"/>
    <col min="26" max="28" width="6.625" style="11" customWidth="1"/>
    <col min="29" max="16384" width="9" style="11"/>
  </cols>
  <sheetData>
    <row r="1" spans="1:28" ht="19.899999999999999" customHeight="1" x14ac:dyDescent="0.15">
      <c r="A1" s="12" t="s">
        <v>0</v>
      </c>
      <c r="B1" s="12"/>
      <c r="C1" s="12"/>
      <c r="D1" s="12"/>
      <c r="E1" s="12"/>
      <c r="F1" s="13"/>
      <c r="G1" s="13"/>
      <c r="H1" s="13"/>
      <c r="J1" s="47"/>
      <c r="K1" s="47"/>
      <c r="M1" s="47"/>
      <c r="N1" s="47"/>
      <c r="O1" s="47"/>
      <c r="P1" s="47"/>
      <c r="Q1" s="13"/>
    </row>
    <row r="2" spans="1:28" ht="9" customHeight="1" x14ac:dyDescent="0.15">
      <c r="A2" s="14"/>
      <c r="B2" s="14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28" ht="19.899999999999999" customHeight="1" x14ac:dyDescent="0.15">
      <c r="A3" s="15" t="s">
        <v>1</v>
      </c>
      <c r="B3" s="16"/>
      <c r="C3" s="290">
        <f>+'4'!$C$3:$E$3</f>
        <v>0</v>
      </c>
      <c r="D3" s="291"/>
      <c r="E3" s="291"/>
      <c r="F3" s="17"/>
      <c r="G3" s="18" t="s">
        <v>2</v>
      </c>
      <c r="H3" s="14"/>
      <c r="I3" s="292">
        <f>'4'!I3</f>
        <v>0</v>
      </c>
      <c r="J3" s="292"/>
      <c r="K3" s="292"/>
      <c r="L3" s="292"/>
      <c r="M3" s="292"/>
      <c r="N3" s="49"/>
      <c r="O3" s="296" t="s">
        <v>37</v>
      </c>
      <c r="P3" s="297"/>
      <c r="Q3" s="277" t="s">
        <v>4</v>
      </c>
      <c r="R3" s="277" t="s">
        <v>5</v>
      </c>
      <c r="S3" s="277" t="s">
        <v>6</v>
      </c>
      <c r="T3" s="46"/>
      <c r="U3" s="46"/>
      <c r="V3" s="46"/>
      <c r="W3" s="46"/>
    </row>
    <row r="4" spans="1:28" ht="9" customHeight="1" x14ac:dyDescent="0.15">
      <c r="A4" s="19"/>
      <c r="B4" s="19"/>
      <c r="C4" s="19"/>
      <c r="D4" s="19"/>
      <c r="E4" s="19"/>
      <c r="F4" s="13"/>
      <c r="G4" s="13"/>
      <c r="H4" s="14"/>
      <c r="I4" s="14"/>
      <c r="J4" s="14"/>
      <c r="K4" s="14"/>
      <c r="L4" s="14"/>
      <c r="M4" s="13"/>
      <c r="N4" s="49"/>
      <c r="O4" s="298"/>
      <c r="P4" s="299"/>
      <c r="Q4" s="278"/>
      <c r="R4" s="278"/>
      <c r="S4" s="278"/>
      <c r="T4" s="46"/>
      <c r="U4" s="46"/>
      <c r="V4" s="46"/>
      <c r="W4" s="46"/>
    </row>
    <row r="5" spans="1:28" ht="20.25" customHeight="1" x14ac:dyDescent="0.15">
      <c r="A5" s="48" t="str">
        <f>'4'!A5</f>
        <v>令和　年4月1日～令和　年3月31日</v>
      </c>
      <c r="B5" s="95"/>
      <c r="C5" s="95"/>
      <c r="D5" s="95"/>
      <c r="E5" s="95"/>
      <c r="F5" s="20"/>
      <c r="G5" s="21"/>
      <c r="H5" s="302" t="s">
        <v>38</v>
      </c>
      <c r="I5" s="303"/>
      <c r="J5" s="303"/>
      <c r="K5" s="304"/>
      <c r="L5" s="53">
        <f>SUM('9'!$L$39)</f>
        <v>0</v>
      </c>
      <c r="M5" s="17"/>
      <c r="N5" s="49"/>
      <c r="O5" s="300"/>
      <c r="P5" s="301"/>
      <c r="Q5" s="68">
        <f>'9'!Q41</f>
        <v>0</v>
      </c>
      <c r="R5" s="73">
        <f>'9'!T41</f>
        <v>0</v>
      </c>
      <c r="S5" s="73">
        <f>'9'!W41</f>
        <v>0</v>
      </c>
      <c r="T5" s="74"/>
      <c r="U5" s="74"/>
      <c r="V5" s="74"/>
      <c r="W5" s="74"/>
    </row>
    <row r="6" spans="1:28" ht="15.4" customHeight="1" x14ac:dyDescent="0.15">
      <c r="A6" s="13"/>
      <c r="B6" s="13"/>
      <c r="C6" s="13"/>
      <c r="D6" s="13"/>
      <c r="E6" s="13"/>
      <c r="F6" s="13"/>
      <c r="G6" s="13"/>
      <c r="H6" s="19"/>
      <c r="I6" s="19"/>
      <c r="J6" s="19"/>
      <c r="K6" s="19"/>
      <c r="L6" s="19"/>
      <c r="M6" s="13"/>
      <c r="N6" s="54"/>
      <c r="O6" s="54"/>
      <c r="P6" s="54"/>
      <c r="Q6" s="13"/>
    </row>
    <row r="7" spans="1:28" ht="25.5" customHeight="1" x14ac:dyDescent="0.15">
      <c r="A7" s="274" t="s">
        <v>8</v>
      </c>
      <c r="B7" s="281" t="s">
        <v>75</v>
      </c>
      <c r="C7" s="274" t="s">
        <v>9</v>
      </c>
      <c r="D7" s="282" t="s">
        <v>10</v>
      </c>
      <c r="E7" s="282" t="s">
        <v>11</v>
      </c>
      <c r="F7" s="274" t="s">
        <v>12</v>
      </c>
      <c r="G7" s="274" t="s">
        <v>13</v>
      </c>
      <c r="H7" s="274" t="s">
        <v>14</v>
      </c>
      <c r="I7" s="274"/>
      <c r="J7" s="274"/>
      <c r="K7" s="274"/>
      <c r="L7" s="274" t="s">
        <v>15</v>
      </c>
      <c r="M7" s="282" t="s">
        <v>16</v>
      </c>
      <c r="N7" s="284" t="s">
        <v>17</v>
      </c>
      <c r="O7" s="275" t="s">
        <v>18</v>
      </c>
      <c r="P7" s="275"/>
      <c r="Q7" s="275"/>
      <c r="R7" s="276" t="s">
        <v>19</v>
      </c>
      <c r="S7" s="276"/>
      <c r="T7" s="276"/>
      <c r="U7" s="276" t="s">
        <v>20</v>
      </c>
      <c r="V7" s="276"/>
      <c r="W7" s="276"/>
      <c r="X7" s="294" t="s">
        <v>21</v>
      </c>
      <c r="Y7" s="281" t="s">
        <v>75</v>
      </c>
      <c r="Z7" s="281" t="s">
        <v>22</v>
      </c>
      <c r="AB7" s="129" t="s">
        <v>81</v>
      </c>
    </row>
    <row r="8" spans="1:28" ht="24" customHeight="1" x14ac:dyDescent="0.15">
      <c r="A8" s="274"/>
      <c r="B8" s="281"/>
      <c r="C8" s="274"/>
      <c r="D8" s="283"/>
      <c r="E8" s="283"/>
      <c r="F8" s="274"/>
      <c r="G8" s="274"/>
      <c r="H8" s="23" t="s">
        <v>23</v>
      </c>
      <c r="I8" s="23" t="s">
        <v>24</v>
      </c>
      <c r="J8" s="23" t="s">
        <v>25</v>
      </c>
      <c r="K8" s="23" t="s">
        <v>26</v>
      </c>
      <c r="L8" s="274"/>
      <c r="M8" s="283"/>
      <c r="N8" s="284"/>
      <c r="O8" s="55" t="s">
        <v>27</v>
      </c>
      <c r="P8" s="55" t="s">
        <v>28</v>
      </c>
      <c r="Q8" s="55" t="s">
        <v>29</v>
      </c>
      <c r="R8" s="75" t="s">
        <v>27</v>
      </c>
      <c r="S8" s="75" t="s">
        <v>28</v>
      </c>
      <c r="T8" s="75" t="s">
        <v>29</v>
      </c>
      <c r="U8" s="75" t="s">
        <v>27</v>
      </c>
      <c r="V8" s="75" t="s">
        <v>28</v>
      </c>
      <c r="W8" s="75" t="s">
        <v>29</v>
      </c>
      <c r="X8" s="295"/>
      <c r="Y8" s="281"/>
      <c r="Z8" s="281"/>
      <c r="AB8" s="130" t="s">
        <v>82</v>
      </c>
    </row>
    <row r="9" spans="1:28" ht="17.649999999999999" customHeight="1" x14ac:dyDescent="0.15">
      <c r="A9" s="25"/>
      <c r="B9" s="5"/>
      <c r="C9" s="29"/>
      <c r="D9" s="27"/>
      <c r="E9" s="28"/>
      <c r="F9" s="58"/>
      <c r="G9" s="30" t="e">
        <f>$K9/$E9*100</f>
        <v>#DIV/0!</v>
      </c>
      <c r="H9" s="31"/>
      <c r="I9" s="27"/>
      <c r="J9" s="27"/>
      <c r="K9" s="56">
        <f t="shared" ref="K9" si="0">I9*J9</f>
        <v>0</v>
      </c>
      <c r="L9" s="57">
        <f>L5+D9-E9</f>
        <v>0</v>
      </c>
      <c r="M9" s="29"/>
      <c r="N9" s="29"/>
      <c r="O9" s="59"/>
      <c r="P9" s="59"/>
      <c r="Q9" s="27"/>
      <c r="R9" s="76"/>
      <c r="S9" s="27"/>
      <c r="T9" s="27"/>
      <c r="U9" s="27"/>
      <c r="V9" s="27"/>
      <c r="W9" s="27"/>
      <c r="X9" s="55"/>
      <c r="Y9" s="177">
        <f>+ロット別収量!$B4</f>
        <v>0</v>
      </c>
      <c r="Z9" s="92">
        <f t="shared" ref="Z9" si="1">SUMIF($B$9:$B$38,Y9,$E$9:$E$38)</f>
        <v>0</v>
      </c>
      <c r="AB9" s="248">
        <f>+'3'!$AB9</f>
        <v>0</v>
      </c>
    </row>
    <row r="10" spans="1:28" ht="17.649999999999999" customHeight="1" x14ac:dyDescent="0.15">
      <c r="A10" s="25"/>
      <c r="B10" s="5"/>
      <c r="C10" s="29"/>
      <c r="E10" s="28"/>
      <c r="F10" s="29"/>
      <c r="G10" s="30" t="e">
        <f t="shared" ref="G10" si="2">$K10/$E10*100</f>
        <v>#DIV/0!</v>
      </c>
      <c r="H10" s="31"/>
      <c r="I10" s="27"/>
      <c r="J10" s="27"/>
      <c r="K10" s="56">
        <f t="shared" ref="K10" si="3">I10*J10</f>
        <v>0</v>
      </c>
      <c r="L10" s="57">
        <f>L9+D10-E10</f>
        <v>0</v>
      </c>
      <c r="M10" s="29"/>
      <c r="N10" s="58"/>
      <c r="O10" s="59"/>
      <c r="P10" s="59"/>
      <c r="Q10" s="27"/>
      <c r="R10" s="76"/>
      <c r="S10" s="27"/>
      <c r="T10" s="27"/>
      <c r="U10" s="27"/>
      <c r="V10" s="27"/>
      <c r="W10" s="27"/>
      <c r="X10" s="55"/>
      <c r="Y10" s="177">
        <f>+ロット別収量!$B5</f>
        <v>0</v>
      </c>
      <c r="Z10" s="92">
        <f t="shared" ref="Z10" si="4">SUMIF($B$9:$B$38,Y10,$E$9:$E$38)</f>
        <v>0</v>
      </c>
      <c r="AB10" s="248">
        <f>+'3'!$AB10</f>
        <v>0</v>
      </c>
    </row>
    <row r="11" spans="1:28" ht="17.649999999999999" customHeight="1" x14ac:dyDescent="0.15">
      <c r="A11" s="25"/>
      <c r="B11" s="5"/>
      <c r="C11" s="29"/>
      <c r="E11" s="28"/>
      <c r="F11" s="29"/>
      <c r="G11" s="30" t="e">
        <f t="shared" ref="G11" si="5">$K11/$E11*100</f>
        <v>#DIV/0!</v>
      </c>
      <c r="H11" s="31"/>
      <c r="I11" s="27"/>
      <c r="J11" s="27"/>
      <c r="K11" s="56">
        <f t="shared" ref="K11:K28" si="6">I11*J11</f>
        <v>0</v>
      </c>
      <c r="L11" s="57">
        <f t="shared" ref="L11:L24" si="7">L10+D11-E11</f>
        <v>0</v>
      </c>
      <c r="M11" s="29"/>
      <c r="N11" s="58"/>
      <c r="O11" s="59"/>
      <c r="P11" s="59"/>
      <c r="Q11" s="27"/>
      <c r="R11" s="76"/>
      <c r="S11" s="27"/>
      <c r="T11" s="27"/>
      <c r="U11" s="27"/>
      <c r="V11" s="55"/>
      <c r="W11" s="27"/>
      <c r="X11" s="55"/>
      <c r="Y11" s="177">
        <f>+ロット別収量!$B6</f>
        <v>0</v>
      </c>
      <c r="Z11" s="92">
        <f t="shared" ref="Z11:Z28" si="8">SUMIF($B$9:$B$38,Y11,$E$9:$E$38)</f>
        <v>0</v>
      </c>
      <c r="AB11" s="248">
        <f>+'3'!$AB11</f>
        <v>0</v>
      </c>
    </row>
    <row r="12" spans="1:28" ht="17.649999999999999" customHeight="1" x14ac:dyDescent="0.15">
      <c r="A12" s="25"/>
      <c r="B12" s="5"/>
      <c r="C12" s="29"/>
      <c r="E12" s="28"/>
      <c r="F12" s="29"/>
      <c r="G12" s="30" t="e">
        <f t="shared" ref="G12:G38" si="9">$K12/$E12*100</f>
        <v>#DIV/0!</v>
      </c>
      <c r="H12" s="31"/>
      <c r="I12" s="27"/>
      <c r="J12" s="27"/>
      <c r="K12" s="56">
        <f t="shared" si="6"/>
        <v>0</v>
      </c>
      <c r="L12" s="57">
        <f t="shared" si="7"/>
        <v>0</v>
      </c>
      <c r="M12" s="29"/>
      <c r="N12" s="58"/>
      <c r="O12" s="59"/>
      <c r="P12" s="59"/>
      <c r="Q12" s="27"/>
      <c r="R12" s="76"/>
      <c r="S12" s="27"/>
      <c r="T12" s="27"/>
      <c r="U12" s="27"/>
      <c r="V12" s="27"/>
      <c r="W12" s="27"/>
      <c r="X12" s="55"/>
      <c r="Y12" s="177">
        <f>+ロット別収量!$B7</f>
        <v>0</v>
      </c>
      <c r="Z12" s="92">
        <f t="shared" si="8"/>
        <v>0</v>
      </c>
      <c r="AB12" s="248">
        <f>+'3'!$AB12</f>
        <v>0</v>
      </c>
    </row>
    <row r="13" spans="1:28" ht="17.649999999999999" customHeight="1" x14ac:dyDescent="0.15">
      <c r="A13" s="25"/>
      <c r="B13" s="5"/>
      <c r="C13" s="29"/>
      <c r="D13" s="27"/>
      <c r="E13" s="28"/>
      <c r="F13" s="29"/>
      <c r="G13" s="30" t="e">
        <f t="shared" si="9"/>
        <v>#DIV/0!</v>
      </c>
      <c r="H13" s="31"/>
      <c r="I13" s="27"/>
      <c r="J13" s="27"/>
      <c r="K13" s="56">
        <f t="shared" si="6"/>
        <v>0</v>
      </c>
      <c r="L13" s="57">
        <f t="shared" si="7"/>
        <v>0</v>
      </c>
      <c r="M13" s="29"/>
      <c r="N13" s="29"/>
      <c r="O13" s="59"/>
      <c r="P13" s="27"/>
      <c r="Q13" s="27"/>
      <c r="R13" s="76"/>
      <c r="S13" s="27"/>
      <c r="T13" s="27"/>
      <c r="U13" s="27"/>
      <c r="V13" s="27"/>
      <c r="W13" s="27"/>
      <c r="X13" s="55"/>
      <c r="Y13" s="177">
        <f>+ロット別収量!$B8</f>
        <v>0</v>
      </c>
      <c r="Z13" s="92">
        <f t="shared" si="8"/>
        <v>0</v>
      </c>
      <c r="AB13" s="248">
        <f>+'3'!$AB13</f>
        <v>0</v>
      </c>
    </row>
    <row r="14" spans="1:28" ht="17.649999999999999" customHeight="1" x14ac:dyDescent="0.15">
      <c r="A14" s="25"/>
      <c r="B14" s="5"/>
      <c r="C14" s="29"/>
      <c r="D14" s="27"/>
      <c r="E14" s="28"/>
      <c r="F14" s="29"/>
      <c r="G14" s="30" t="e">
        <f>$K14/$E14*100</f>
        <v>#DIV/0!</v>
      </c>
      <c r="H14" s="31"/>
      <c r="I14" s="27"/>
      <c r="J14" s="105"/>
      <c r="K14" s="56">
        <f t="shared" si="6"/>
        <v>0</v>
      </c>
      <c r="L14" s="57">
        <f t="shared" si="7"/>
        <v>0</v>
      </c>
      <c r="M14" s="29"/>
      <c r="N14" s="29"/>
      <c r="O14" s="59"/>
      <c r="P14" s="59"/>
      <c r="Q14" s="27"/>
      <c r="R14" s="76"/>
      <c r="S14" s="105"/>
      <c r="T14" s="27"/>
      <c r="U14" s="27"/>
      <c r="V14" s="27"/>
      <c r="W14" s="27"/>
      <c r="X14" s="55"/>
      <c r="Y14" s="177">
        <f>+ロット別収量!$B9</f>
        <v>0</v>
      </c>
      <c r="Z14" s="92">
        <f t="shared" si="8"/>
        <v>0</v>
      </c>
      <c r="AB14" s="248">
        <f>+'3'!$AB14</f>
        <v>0</v>
      </c>
    </row>
    <row r="15" spans="1:28" ht="17.649999999999999" customHeight="1" x14ac:dyDescent="0.15">
      <c r="A15" s="25"/>
      <c r="B15" s="5"/>
      <c r="C15" s="29"/>
      <c r="D15" s="27"/>
      <c r="E15" s="28"/>
      <c r="F15" s="29"/>
      <c r="G15" s="30" t="e">
        <f t="shared" ref="G15:G19" si="10">$K15/$E15*100</f>
        <v>#DIV/0!</v>
      </c>
      <c r="H15" s="31"/>
      <c r="I15" s="27"/>
      <c r="J15" s="105"/>
      <c r="K15" s="56">
        <f t="shared" si="6"/>
        <v>0</v>
      </c>
      <c r="L15" s="57">
        <f t="shared" si="7"/>
        <v>0</v>
      </c>
      <c r="M15" s="29"/>
      <c r="N15" s="29"/>
      <c r="O15" s="59"/>
      <c r="P15" s="59"/>
      <c r="Q15" s="27"/>
      <c r="R15" s="76"/>
      <c r="S15" s="105"/>
      <c r="T15" s="27"/>
      <c r="U15" s="27"/>
      <c r="V15" s="27"/>
      <c r="W15" s="27"/>
      <c r="X15" s="55"/>
      <c r="Y15" s="177">
        <f>+ロット別収量!$B10</f>
        <v>0</v>
      </c>
      <c r="Z15" s="92">
        <f t="shared" si="8"/>
        <v>0</v>
      </c>
      <c r="AB15" s="248">
        <f>+'3'!$AB15</f>
        <v>0</v>
      </c>
    </row>
    <row r="16" spans="1:28" ht="17.649999999999999" customHeight="1" x14ac:dyDescent="0.15">
      <c r="A16" s="25"/>
      <c r="B16" s="5"/>
      <c r="C16" s="29"/>
      <c r="D16" s="27"/>
      <c r="E16" s="28"/>
      <c r="F16" s="29"/>
      <c r="G16" s="30" t="e">
        <f t="shared" si="10"/>
        <v>#DIV/0!</v>
      </c>
      <c r="H16" s="31"/>
      <c r="I16" s="27"/>
      <c r="J16" s="105"/>
      <c r="K16" s="56">
        <f t="shared" si="6"/>
        <v>0</v>
      </c>
      <c r="L16" s="57">
        <f t="shared" si="7"/>
        <v>0</v>
      </c>
      <c r="M16" s="29"/>
      <c r="N16" s="58"/>
      <c r="O16" s="59"/>
      <c r="P16" s="59"/>
      <c r="Q16" s="27"/>
      <c r="R16" s="76"/>
      <c r="S16" s="105"/>
      <c r="T16" s="27"/>
      <c r="U16" s="27"/>
      <c r="V16" s="27"/>
      <c r="W16" s="27"/>
      <c r="X16" s="55"/>
      <c r="Y16" s="177">
        <f>+ロット別収量!$B11</f>
        <v>0</v>
      </c>
      <c r="Z16" s="92">
        <f t="shared" si="8"/>
        <v>0</v>
      </c>
      <c r="AB16" s="248">
        <f>+'3'!$AB16</f>
        <v>0</v>
      </c>
    </row>
    <row r="17" spans="1:28" ht="17.649999999999999" customHeight="1" x14ac:dyDescent="0.15">
      <c r="A17" s="25"/>
      <c r="B17" s="5"/>
      <c r="C17" s="29"/>
      <c r="D17" s="27"/>
      <c r="E17" s="28"/>
      <c r="F17" s="29"/>
      <c r="G17" s="30" t="e">
        <f t="shared" si="10"/>
        <v>#DIV/0!</v>
      </c>
      <c r="H17" s="31"/>
      <c r="I17" s="27"/>
      <c r="J17" s="105"/>
      <c r="K17" s="56">
        <f t="shared" si="6"/>
        <v>0</v>
      </c>
      <c r="L17" s="57">
        <f t="shared" si="7"/>
        <v>0</v>
      </c>
      <c r="M17" s="29"/>
      <c r="N17" s="58"/>
      <c r="O17" s="59"/>
      <c r="P17" s="59"/>
      <c r="Q17" s="27"/>
      <c r="R17" s="76"/>
      <c r="S17" s="105"/>
      <c r="T17" s="27"/>
      <c r="U17" s="27"/>
      <c r="V17" s="27"/>
      <c r="W17" s="27"/>
      <c r="X17" s="55"/>
      <c r="Y17" s="177">
        <f>+ロット別収量!$B12</f>
        <v>0</v>
      </c>
      <c r="Z17" s="92">
        <f t="shared" si="8"/>
        <v>0</v>
      </c>
      <c r="AB17" s="248">
        <f>+'3'!$AB17</f>
        <v>0</v>
      </c>
    </row>
    <row r="18" spans="1:28" ht="17.649999999999999" customHeight="1" x14ac:dyDescent="0.15">
      <c r="A18" s="25"/>
      <c r="B18" s="5"/>
      <c r="C18" s="29"/>
      <c r="D18" s="27"/>
      <c r="E18" s="28"/>
      <c r="F18" s="29"/>
      <c r="G18" s="30" t="e">
        <f t="shared" si="10"/>
        <v>#DIV/0!</v>
      </c>
      <c r="H18" s="31"/>
      <c r="I18" s="27"/>
      <c r="J18" s="105"/>
      <c r="K18" s="56">
        <f t="shared" si="6"/>
        <v>0</v>
      </c>
      <c r="L18" s="57">
        <f t="shared" si="7"/>
        <v>0</v>
      </c>
      <c r="M18" s="29"/>
      <c r="N18" s="58"/>
      <c r="O18" s="59"/>
      <c r="P18" s="59"/>
      <c r="Q18" s="27"/>
      <c r="R18" s="76"/>
      <c r="S18" s="105"/>
      <c r="T18" s="27"/>
      <c r="U18" s="27"/>
      <c r="V18" s="27"/>
      <c r="W18" s="27"/>
      <c r="X18" s="55"/>
      <c r="Y18" s="177">
        <f>+ロット別収量!$B13</f>
        <v>0</v>
      </c>
      <c r="Z18" s="92">
        <f t="shared" si="8"/>
        <v>0</v>
      </c>
      <c r="AB18" s="248">
        <f>+'3'!$AB18</f>
        <v>0</v>
      </c>
    </row>
    <row r="19" spans="1:28" ht="17.649999999999999" customHeight="1" x14ac:dyDescent="0.15">
      <c r="A19" s="25"/>
      <c r="B19" s="5"/>
      <c r="C19" s="29"/>
      <c r="D19" s="27"/>
      <c r="E19" s="28"/>
      <c r="F19" s="29"/>
      <c r="G19" s="30" t="e">
        <f t="shared" si="10"/>
        <v>#DIV/0!</v>
      </c>
      <c r="H19" s="31"/>
      <c r="I19" s="27"/>
      <c r="J19" s="27"/>
      <c r="K19" s="56">
        <f t="shared" si="6"/>
        <v>0</v>
      </c>
      <c r="L19" s="57">
        <f t="shared" si="7"/>
        <v>0</v>
      </c>
      <c r="M19" s="29"/>
      <c r="N19" s="58"/>
      <c r="O19" s="59"/>
      <c r="P19" s="59"/>
      <c r="Q19" s="27"/>
      <c r="R19" s="76"/>
      <c r="S19" s="27"/>
      <c r="T19" s="27"/>
      <c r="U19" s="27"/>
      <c r="V19" s="27"/>
      <c r="W19" s="27"/>
      <c r="X19" s="55"/>
      <c r="Y19" s="177">
        <f>+ロット別収量!$B14</f>
        <v>0</v>
      </c>
      <c r="Z19" s="92">
        <f t="shared" si="8"/>
        <v>0</v>
      </c>
      <c r="AB19" s="248">
        <f>+'3'!$AB19</f>
        <v>0</v>
      </c>
    </row>
    <row r="20" spans="1:28" ht="17.649999999999999" customHeight="1" x14ac:dyDescent="0.15">
      <c r="A20" s="25"/>
      <c r="B20" s="5"/>
      <c r="C20" s="29"/>
      <c r="D20" s="27"/>
      <c r="E20" s="28"/>
      <c r="F20" s="29"/>
      <c r="G20" s="30" t="e">
        <f t="shared" si="9"/>
        <v>#DIV/0!</v>
      </c>
      <c r="H20" s="31"/>
      <c r="I20" s="27"/>
      <c r="J20" s="27"/>
      <c r="K20" s="56">
        <f t="shared" si="6"/>
        <v>0</v>
      </c>
      <c r="L20" s="57">
        <f t="shared" si="7"/>
        <v>0</v>
      </c>
      <c r="M20" s="29"/>
      <c r="N20" s="58"/>
      <c r="O20" s="59"/>
      <c r="P20" s="59"/>
      <c r="Q20" s="27"/>
      <c r="R20" s="76"/>
      <c r="S20" s="27"/>
      <c r="T20" s="27"/>
      <c r="U20" s="27"/>
      <c r="V20" s="27"/>
      <c r="W20" s="27"/>
      <c r="X20" s="55"/>
      <c r="Y20" s="177">
        <f>+ロット別収量!$B15</f>
        <v>0</v>
      </c>
      <c r="Z20" s="92">
        <f t="shared" si="8"/>
        <v>0</v>
      </c>
      <c r="AB20" s="248">
        <f>+'3'!$AB20</f>
        <v>0</v>
      </c>
    </row>
    <row r="21" spans="1:28" ht="17.649999999999999" customHeight="1" x14ac:dyDescent="0.15">
      <c r="A21" s="25"/>
      <c r="B21" s="5"/>
      <c r="C21" s="29"/>
      <c r="D21" s="27"/>
      <c r="E21" s="28"/>
      <c r="F21" s="29"/>
      <c r="G21" s="30" t="e">
        <f t="shared" si="9"/>
        <v>#DIV/0!</v>
      </c>
      <c r="H21" s="31"/>
      <c r="I21" s="27"/>
      <c r="J21" s="27"/>
      <c r="K21" s="56">
        <f t="shared" si="6"/>
        <v>0</v>
      </c>
      <c r="L21" s="57">
        <f t="shared" si="7"/>
        <v>0</v>
      </c>
      <c r="M21" s="29"/>
      <c r="N21" s="58"/>
      <c r="O21" s="59"/>
      <c r="P21" s="27"/>
      <c r="Q21" s="27"/>
      <c r="R21" s="76"/>
      <c r="S21" s="27"/>
      <c r="T21" s="27"/>
      <c r="U21" s="27"/>
      <c r="V21" s="27"/>
      <c r="W21" s="27"/>
      <c r="X21" s="55"/>
      <c r="Y21" s="177">
        <f>+ロット別収量!$B16</f>
        <v>0</v>
      </c>
      <c r="Z21" s="92">
        <f t="shared" si="8"/>
        <v>0</v>
      </c>
      <c r="AB21" s="248">
        <f>+'3'!$AB21</f>
        <v>0</v>
      </c>
    </row>
    <row r="22" spans="1:28" ht="17.649999999999999" customHeight="1" x14ac:dyDescent="0.15">
      <c r="A22" s="25"/>
      <c r="B22" s="5"/>
      <c r="C22" s="29"/>
      <c r="D22" s="27"/>
      <c r="E22" s="28"/>
      <c r="F22" s="29"/>
      <c r="G22" s="30" t="e">
        <f t="shared" si="9"/>
        <v>#DIV/0!</v>
      </c>
      <c r="H22" s="31"/>
      <c r="I22" s="27"/>
      <c r="J22" s="27"/>
      <c r="K22" s="56">
        <f t="shared" si="6"/>
        <v>0</v>
      </c>
      <c r="L22" s="57">
        <f t="shared" si="7"/>
        <v>0</v>
      </c>
      <c r="M22" s="29"/>
      <c r="N22" s="58"/>
      <c r="O22" s="59"/>
      <c r="P22" s="27"/>
      <c r="Q22" s="27"/>
      <c r="R22" s="76"/>
      <c r="S22" s="27"/>
      <c r="T22" s="27"/>
      <c r="U22" s="27"/>
      <c r="V22" s="27"/>
      <c r="W22" s="27"/>
      <c r="X22" s="55"/>
      <c r="Y22" s="177">
        <f>+ロット別収量!$B17</f>
        <v>0</v>
      </c>
      <c r="Z22" s="92">
        <f t="shared" si="8"/>
        <v>0</v>
      </c>
      <c r="AB22" s="248">
        <f>+'3'!$AB22</f>
        <v>0</v>
      </c>
    </row>
    <row r="23" spans="1:28" ht="17.649999999999999" customHeight="1" x14ac:dyDescent="0.15">
      <c r="A23" s="25"/>
      <c r="B23" s="5"/>
      <c r="C23" s="29"/>
      <c r="D23" s="27"/>
      <c r="E23" s="28"/>
      <c r="F23" s="29"/>
      <c r="G23" s="30" t="e">
        <f t="shared" si="9"/>
        <v>#DIV/0!</v>
      </c>
      <c r="H23" s="31"/>
      <c r="I23" s="27"/>
      <c r="J23" s="27"/>
      <c r="K23" s="56">
        <f t="shared" si="6"/>
        <v>0</v>
      </c>
      <c r="L23" s="57">
        <f t="shared" si="7"/>
        <v>0</v>
      </c>
      <c r="M23" s="29"/>
      <c r="N23" s="58"/>
      <c r="O23" s="59"/>
      <c r="P23" s="59"/>
      <c r="Q23" s="27"/>
      <c r="R23" s="76"/>
      <c r="S23" s="27"/>
      <c r="T23" s="27"/>
      <c r="U23" s="27"/>
      <c r="V23" s="27"/>
      <c r="W23" s="27"/>
      <c r="X23" s="55"/>
      <c r="Y23" s="177">
        <f>+ロット別収量!$B18</f>
        <v>0</v>
      </c>
      <c r="Z23" s="92">
        <f t="shared" si="8"/>
        <v>0</v>
      </c>
      <c r="AB23" s="248">
        <f>+'3'!$AB23</f>
        <v>0</v>
      </c>
    </row>
    <row r="24" spans="1:28" ht="17.649999999999999" customHeight="1" x14ac:dyDescent="0.15">
      <c r="A24" s="25"/>
      <c r="B24" s="5"/>
      <c r="C24" s="29"/>
      <c r="D24" s="27"/>
      <c r="E24" s="28"/>
      <c r="F24" s="29"/>
      <c r="G24" s="30" t="e">
        <f t="shared" si="9"/>
        <v>#DIV/0!</v>
      </c>
      <c r="H24" s="31"/>
      <c r="I24" s="27"/>
      <c r="J24" s="27"/>
      <c r="K24" s="56">
        <f t="shared" si="6"/>
        <v>0</v>
      </c>
      <c r="L24" s="57">
        <f t="shared" si="7"/>
        <v>0</v>
      </c>
      <c r="M24" s="29"/>
      <c r="N24" s="58"/>
      <c r="O24" s="59"/>
      <c r="P24" s="59"/>
      <c r="Q24" s="27"/>
      <c r="R24" s="76"/>
      <c r="S24" s="27"/>
      <c r="T24" s="27"/>
      <c r="U24" s="27"/>
      <c r="V24" s="27"/>
      <c r="W24" s="27"/>
      <c r="X24" s="55"/>
      <c r="Y24" s="177">
        <f>+ロット別収量!$B19</f>
        <v>0</v>
      </c>
      <c r="Z24" s="92">
        <f t="shared" si="8"/>
        <v>0</v>
      </c>
      <c r="AB24" s="248">
        <f>+'3'!$AB24</f>
        <v>0</v>
      </c>
    </row>
    <row r="25" spans="1:28" ht="17.649999999999999" customHeight="1" x14ac:dyDescent="0.15">
      <c r="A25" s="25"/>
      <c r="B25" s="5"/>
      <c r="C25" s="29"/>
      <c r="D25" s="27"/>
      <c r="E25" s="28"/>
      <c r="F25" s="29"/>
      <c r="G25" s="30" t="e">
        <f t="shared" si="9"/>
        <v>#DIV/0!</v>
      </c>
      <c r="H25" s="31"/>
      <c r="I25" s="27"/>
      <c r="J25" s="27"/>
      <c r="K25" s="56">
        <f t="shared" si="6"/>
        <v>0</v>
      </c>
      <c r="L25" s="57">
        <f t="shared" ref="L25:L38" si="11">L24+D25-E25</f>
        <v>0</v>
      </c>
      <c r="M25" s="29"/>
      <c r="N25" s="58"/>
      <c r="O25" s="59"/>
      <c r="P25" s="59"/>
      <c r="Q25" s="27"/>
      <c r="R25" s="76"/>
      <c r="S25" s="27"/>
      <c r="T25" s="27"/>
      <c r="U25" s="27"/>
      <c r="V25" s="27"/>
      <c r="W25" s="27"/>
      <c r="X25" s="55"/>
      <c r="Y25" s="177">
        <f>+ロット別収量!$B20</f>
        <v>0</v>
      </c>
      <c r="Z25" s="92">
        <f t="shared" si="8"/>
        <v>0</v>
      </c>
      <c r="AB25" s="248">
        <f>+'3'!$AB25</f>
        <v>0</v>
      </c>
    </row>
    <row r="26" spans="1:28" ht="17.649999999999999" customHeight="1" x14ac:dyDescent="0.15">
      <c r="A26" s="25"/>
      <c r="B26" s="5"/>
      <c r="C26" s="29"/>
      <c r="D26" s="27"/>
      <c r="E26" s="28"/>
      <c r="F26" s="29"/>
      <c r="G26" s="30" t="e">
        <f t="shared" si="9"/>
        <v>#DIV/0!</v>
      </c>
      <c r="H26" s="31"/>
      <c r="I26" s="27"/>
      <c r="J26" s="27"/>
      <c r="K26" s="56">
        <f t="shared" si="6"/>
        <v>0</v>
      </c>
      <c r="L26" s="57">
        <f t="shared" si="11"/>
        <v>0</v>
      </c>
      <c r="M26" s="29"/>
      <c r="N26" s="58"/>
      <c r="O26" s="59"/>
      <c r="P26" s="59"/>
      <c r="Q26" s="27"/>
      <c r="R26" s="76"/>
      <c r="S26" s="27"/>
      <c r="T26" s="27"/>
      <c r="U26" s="27"/>
      <c r="V26" s="27"/>
      <c r="W26" s="27"/>
      <c r="X26" s="55"/>
      <c r="Y26" s="177">
        <f>+ロット別収量!$B21</f>
        <v>0</v>
      </c>
      <c r="Z26" s="92">
        <f t="shared" si="8"/>
        <v>0</v>
      </c>
      <c r="AB26" s="248">
        <f>+'3'!$AB26</f>
        <v>0</v>
      </c>
    </row>
    <row r="27" spans="1:28" ht="17.649999999999999" customHeight="1" x14ac:dyDescent="0.15">
      <c r="A27" s="25"/>
      <c r="B27" s="5"/>
      <c r="C27" s="29"/>
      <c r="D27" s="27"/>
      <c r="E27" s="28"/>
      <c r="F27" s="29"/>
      <c r="G27" s="30" t="e">
        <f t="shared" si="9"/>
        <v>#DIV/0!</v>
      </c>
      <c r="H27" s="31"/>
      <c r="I27" s="27"/>
      <c r="J27" s="27"/>
      <c r="K27" s="56">
        <f t="shared" si="6"/>
        <v>0</v>
      </c>
      <c r="L27" s="57">
        <f t="shared" si="11"/>
        <v>0</v>
      </c>
      <c r="M27" s="29"/>
      <c r="N27" s="58"/>
      <c r="O27" s="59"/>
      <c r="P27" s="59"/>
      <c r="Q27" s="27"/>
      <c r="R27" s="76"/>
      <c r="S27" s="27"/>
      <c r="T27" s="27"/>
      <c r="U27" s="27"/>
      <c r="V27" s="27"/>
      <c r="W27" s="27"/>
      <c r="X27" s="55"/>
      <c r="Y27" s="177">
        <f>+ロット別収量!$B22</f>
        <v>0</v>
      </c>
      <c r="Z27" s="92">
        <f t="shared" si="8"/>
        <v>0</v>
      </c>
      <c r="AB27" s="248">
        <f>+'3'!$AB27</f>
        <v>0</v>
      </c>
    </row>
    <row r="28" spans="1:28" ht="17.649999999999999" customHeight="1" x14ac:dyDescent="0.15">
      <c r="A28" s="25"/>
      <c r="B28" s="5"/>
      <c r="C28" s="29"/>
      <c r="D28" s="27"/>
      <c r="E28" s="28"/>
      <c r="F28" s="29"/>
      <c r="G28" s="30" t="e">
        <f t="shared" si="9"/>
        <v>#DIV/0!</v>
      </c>
      <c r="H28" s="31"/>
      <c r="I28" s="27"/>
      <c r="J28" s="27"/>
      <c r="K28" s="56">
        <f t="shared" si="6"/>
        <v>0</v>
      </c>
      <c r="L28" s="57">
        <f t="shared" si="11"/>
        <v>0</v>
      </c>
      <c r="M28" s="29"/>
      <c r="N28" s="58"/>
      <c r="O28" s="59"/>
      <c r="P28" s="59"/>
      <c r="Q28" s="27"/>
      <c r="R28" s="76"/>
      <c r="S28" s="27"/>
      <c r="T28" s="27"/>
      <c r="U28" s="27"/>
      <c r="V28" s="27"/>
      <c r="W28" s="27"/>
      <c r="X28" s="55"/>
      <c r="Y28" s="177">
        <f>+ロット別収量!$B23</f>
        <v>0</v>
      </c>
      <c r="Z28" s="92">
        <f t="shared" si="8"/>
        <v>0</v>
      </c>
      <c r="AB28" s="248">
        <f>+'3'!$AB28</f>
        <v>0</v>
      </c>
    </row>
    <row r="29" spans="1:28" ht="17.649999999999999" customHeight="1" x14ac:dyDescent="0.15">
      <c r="A29" s="25"/>
      <c r="B29" s="5"/>
      <c r="C29" s="29"/>
      <c r="D29" s="27"/>
      <c r="E29" s="28"/>
      <c r="F29" s="29"/>
      <c r="G29" s="30" t="e">
        <f t="shared" si="9"/>
        <v>#DIV/0!</v>
      </c>
      <c r="H29" s="31"/>
      <c r="I29" s="27"/>
      <c r="J29" s="27"/>
      <c r="K29" s="56">
        <f t="shared" ref="K29" si="12">I29*J29</f>
        <v>0</v>
      </c>
      <c r="L29" s="57">
        <f t="shared" si="11"/>
        <v>0</v>
      </c>
      <c r="M29" s="29"/>
      <c r="N29" s="58"/>
      <c r="O29" s="59"/>
      <c r="P29" s="59"/>
      <c r="Q29" s="27"/>
      <c r="R29" s="76"/>
      <c r="S29" s="27"/>
      <c r="T29" s="27"/>
      <c r="U29" s="27"/>
      <c r="V29" s="27"/>
      <c r="W29" s="27"/>
      <c r="X29" s="55"/>
      <c r="Y29" s="5"/>
      <c r="Z29" s="93"/>
    </row>
    <row r="30" spans="1:28" ht="17.649999999999999" customHeight="1" x14ac:dyDescent="0.15">
      <c r="A30" s="25"/>
      <c r="B30" s="5"/>
      <c r="C30" s="29"/>
      <c r="D30" s="27"/>
      <c r="E30" s="28"/>
      <c r="F30" s="29"/>
      <c r="G30" s="30" t="e">
        <f t="shared" si="9"/>
        <v>#DIV/0!</v>
      </c>
      <c r="H30" s="31"/>
      <c r="I30" s="27"/>
      <c r="J30" s="27"/>
      <c r="K30" s="56">
        <f t="shared" ref="K30" si="13">I30*J30</f>
        <v>0</v>
      </c>
      <c r="L30" s="57">
        <f t="shared" si="11"/>
        <v>0</v>
      </c>
      <c r="M30" s="29"/>
      <c r="N30" s="58"/>
      <c r="O30" s="59"/>
      <c r="P30" s="59"/>
      <c r="Q30" s="27"/>
      <c r="R30" s="76"/>
      <c r="S30" s="27"/>
      <c r="T30" s="27"/>
      <c r="U30" s="27"/>
      <c r="V30" s="27"/>
      <c r="W30" s="27"/>
      <c r="X30" s="55"/>
      <c r="Y30" s="5"/>
      <c r="Z30" s="93"/>
    </row>
    <row r="31" spans="1:28" ht="17.649999999999999" customHeight="1" x14ac:dyDescent="0.15">
      <c r="A31" s="25"/>
      <c r="B31" s="5"/>
      <c r="C31" s="29"/>
      <c r="D31" s="27"/>
      <c r="E31" s="28"/>
      <c r="F31" s="29"/>
      <c r="G31" s="30" t="e">
        <f t="shared" si="9"/>
        <v>#DIV/0!</v>
      </c>
      <c r="H31" s="31"/>
      <c r="I31" s="27"/>
      <c r="J31" s="27"/>
      <c r="K31" s="56">
        <f t="shared" ref="K31:K38" si="14">I31*J31</f>
        <v>0</v>
      </c>
      <c r="L31" s="57">
        <f t="shared" si="11"/>
        <v>0</v>
      </c>
      <c r="M31" s="29"/>
      <c r="N31" s="58"/>
      <c r="O31" s="59"/>
      <c r="P31" s="59"/>
      <c r="Q31" s="27"/>
      <c r="R31" s="76"/>
      <c r="S31" s="27"/>
      <c r="T31" s="27"/>
      <c r="U31" s="27"/>
      <c r="V31" s="27"/>
      <c r="W31" s="27"/>
      <c r="X31" s="55"/>
      <c r="Y31" s="5"/>
      <c r="Z31" s="93"/>
    </row>
    <row r="32" spans="1:28" ht="17.649999999999999" customHeight="1" x14ac:dyDescent="0.15">
      <c r="A32" s="25"/>
      <c r="B32" s="5"/>
      <c r="C32" s="29"/>
      <c r="D32" s="27"/>
      <c r="E32" s="28"/>
      <c r="F32" s="29"/>
      <c r="G32" s="30" t="e">
        <f t="shared" si="9"/>
        <v>#DIV/0!</v>
      </c>
      <c r="H32" s="31"/>
      <c r="I32" s="27"/>
      <c r="J32" s="27"/>
      <c r="K32" s="56">
        <f t="shared" si="14"/>
        <v>0</v>
      </c>
      <c r="L32" s="57">
        <f t="shared" si="11"/>
        <v>0</v>
      </c>
      <c r="M32" s="29"/>
      <c r="N32" s="58"/>
      <c r="O32" s="59"/>
      <c r="P32" s="59"/>
      <c r="Q32" s="27"/>
      <c r="R32" s="76"/>
      <c r="S32" s="27"/>
      <c r="T32" s="27"/>
      <c r="U32" s="27"/>
      <c r="V32" s="27"/>
      <c r="W32" s="27"/>
      <c r="X32" s="55"/>
      <c r="Y32" s="5"/>
      <c r="Z32" s="93"/>
    </row>
    <row r="33" spans="1:26" ht="17.649999999999999" customHeight="1" x14ac:dyDescent="0.15">
      <c r="A33" s="25"/>
      <c r="B33" s="5"/>
      <c r="C33" s="29"/>
      <c r="D33" s="27"/>
      <c r="E33" s="28"/>
      <c r="F33" s="29"/>
      <c r="G33" s="30" t="e">
        <f t="shared" si="9"/>
        <v>#DIV/0!</v>
      </c>
      <c r="H33" s="31"/>
      <c r="I33" s="27"/>
      <c r="J33" s="27"/>
      <c r="K33" s="56">
        <f t="shared" si="14"/>
        <v>0</v>
      </c>
      <c r="L33" s="57">
        <f t="shared" si="11"/>
        <v>0</v>
      </c>
      <c r="M33" s="29"/>
      <c r="N33" s="58"/>
      <c r="O33" s="59"/>
      <c r="P33" s="59"/>
      <c r="Q33" s="27"/>
      <c r="R33" s="76"/>
      <c r="S33" s="27"/>
      <c r="T33" s="27"/>
      <c r="U33" s="27"/>
      <c r="V33" s="27"/>
      <c r="W33" s="27"/>
      <c r="X33" s="55"/>
      <c r="Y33" s="5"/>
      <c r="Z33" s="93"/>
    </row>
    <row r="34" spans="1:26" ht="17.649999999999999" customHeight="1" x14ac:dyDescent="0.15">
      <c r="A34" s="25"/>
      <c r="B34" s="5"/>
      <c r="C34" s="29"/>
      <c r="D34" s="27"/>
      <c r="E34" s="28"/>
      <c r="F34" s="29"/>
      <c r="G34" s="30" t="e">
        <f t="shared" si="9"/>
        <v>#DIV/0!</v>
      </c>
      <c r="H34" s="31"/>
      <c r="I34" s="27"/>
      <c r="J34" s="27"/>
      <c r="K34" s="56">
        <f t="shared" si="14"/>
        <v>0</v>
      </c>
      <c r="L34" s="57">
        <f t="shared" si="11"/>
        <v>0</v>
      </c>
      <c r="M34" s="29"/>
      <c r="N34" s="58"/>
      <c r="O34" s="59"/>
      <c r="P34" s="59"/>
      <c r="Q34" s="27"/>
      <c r="R34" s="76"/>
      <c r="S34" s="27"/>
      <c r="T34" s="27"/>
      <c r="U34" s="27"/>
      <c r="V34" s="27"/>
      <c r="W34" s="27"/>
      <c r="X34" s="55"/>
      <c r="Y34" s="5"/>
      <c r="Z34" s="93"/>
    </row>
    <row r="35" spans="1:26" ht="17.649999999999999" customHeight="1" x14ac:dyDescent="0.15">
      <c r="A35" s="25"/>
      <c r="B35" s="5"/>
      <c r="C35" s="29"/>
      <c r="D35" s="27"/>
      <c r="E35" s="28"/>
      <c r="F35" s="29"/>
      <c r="G35" s="30" t="e">
        <f t="shared" si="9"/>
        <v>#DIV/0!</v>
      </c>
      <c r="H35" s="31"/>
      <c r="I35" s="27"/>
      <c r="J35" s="27"/>
      <c r="K35" s="56">
        <f t="shared" si="14"/>
        <v>0</v>
      </c>
      <c r="L35" s="57">
        <f t="shared" si="11"/>
        <v>0</v>
      </c>
      <c r="M35" s="29"/>
      <c r="N35" s="58"/>
      <c r="O35" s="59"/>
      <c r="P35" s="59"/>
      <c r="Q35" s="27"/>
      <c r="R35" s="76"/>
      <c r="S35" s="27"/>
      <c r="T35" s="27"/>
      <c r="U35" s="27"/>
      <c r="V35" s="27"/>
      <c r="W35" s="27"/>
      <c r="X35" s="55"/>
      <c r="Y35" s="5"/>
      <c r="Z35" s="93"/>
    </row>
    <row r="36" spans="1:26" ht="17.649999999999999" customHeight="1" x14ac:dyDescent="0.15">
      <c r="A36" s="25"/>
      <c r="B36" s="5"/>
      <c r="C36" s="29"/>
      <c r="D36" s="27"/>
      <c r="E36" s="28"/>
      <c r="F36" s="29"/>
      <c r="G36" s="30" t="e">
        <f t="shared" si="9"/>
        <v>#DIV/0!</v>
      </c>
      <c r="H36" s="31"/>
      <c r="I36" s="27"/>
      <c r="J36" s="27"/>
      <c r="K36" s="56">
        <f t="shared" si="14"/>
        <v>0</v>
      </c>
      <c r="L36" s="57">
        <f t="shared" si="11"/>
        <v>0</v>
      </c>
      <c r="M36" s="29"/>
      <c r="N36" s="58"/>
      <c r="O36" s="59"/>
      <c r="P36" s="59"/>
      <c r="Q36" s="27"/>
      <c r="R36" s="76"/>
      <c r="S36" s="27"/>
      <c r="T36" s="27"/>
      <c r="U36" s="27"/>
      <c r="V36" s="27"/>
      <c r="W36" s="27"/>
      <c r="X36" s="55"/>
      <c r="Y36" s="5"/>
      <c r="Z36" s="93"/>
    </row>
    <row r="37" spans="1:26" ht="17.649999999999999" customHeight="1" x14ac:dyDescent="0.15">
      <c r="A37" s="25"/>
      <c r="B37" s="5"/>
      <c r="C37" s="29"/>
      <c r="D37" s="27"/>
      <c r="E37" s="28"/>
      <c r="F37" s="29"/>
      <c r="G37" s="30" t="e">
        <f t="shared" si="9"/>
        <v>#DIV/0!</v>
      </c>
      <c r="H37" s="31"/>
      <c r="I37" s="27"/>
      <c r="J37" s="27"/>
      <c r="K37" s="56">
        <f t="shared" si="14"/>
        <v>0</v>
      </c>
      <c r="L37" s="57">
        <f t="shared" si="11"/>
        <v>0</v>
      </c>
      <c r="M37" s="29"/>
      <c r="N37" s="58"/>
      <c r="O37" s="59"/>
      <c r="P37" s="59"/>
      <c r="Q37" s="27"/>
      <c r="R37" s="76"/>
      <c r="S37" s="27"/>
      <c r="T37" s="27"/>
      <c r="U37" s="27"/>
      <c r="V37" s="27"/>
      <c r="W37" s="27"/>
      <c r="X37" s="55"/>
      <c r="Y37" s="5"/>
      <c r="Z37" s="93"/>
    </row>
    <row r="38" spans="1:26" ht="17.649999999999999" customHeight="1" x14ac:dyDescent="0.15">
      <c r="A38" s="25"/>
      <c r="B38" s="5"/>
      <c r="C38" s="29"/>
      <c r="D38" s="27"/>
      <c r="E38" s="28"/>
      <c r="F38" s="29"/>
      <c r="G38" s="30" t="e">
        <f t="shared" si="9"/>
        <v>#DIV/0!</v>
      </c>
      <c r="H38" s="31"/>
      <c r="I38" s="27"/>
      <c r="J38" s="27"/>
      <c r="K38" s="56">
        <f t="shared" si="14"/>
        <v>0</v>
      </c>
      <c r="L38" s="57">
        <f t="shared" si="11"/>
        <v>0</v>
      </c>
      <c r="M38" s="29"/>
      <c r="N38" s="58"/>
      <c r="O38" s="59"/>
      <c r="P38" s="59"/>
      <c r="Q38" s="27"/>
      <c r="R38" s="76"/>
      <c r="S38" s="27"/>
      <c r="T38" s="27"/>
      <c r="U38" s="27"/>
      <c r="V38" s="27"/>
      <c r="W38" s="27"/>
      <c r="X38" s="55"/>
      <c r="Y38" s="5"/>
      <c r="Z38" s="93"/>
    </row>
    <row r="39" spans="1:26" ht="17.649999999999999" customHeight="1" x14ac:dyDescent="0.15">
      <c r="A39" s="29" t="s">
        <v>31</v>
      </c>
      <c r="B39" s="5"/>
      <c r="C39" s="29"/>
      <c r="D39" s="32">
        <f>SUM(D9:D38)</f>
        <v>0</v>
      </c>
      <c r="E39" s="32">
        <f>SUM(E9:E38)</f>
        <v>0</v>
      </c>
      <c r="F39" s="29"/>
      <c r="G39" s="33"/>
      <c r="H39" s="33"/>
      <c r="I39" s="33"/>
      <c r="J39" s="60">
        <f>SUM(J9:J38)</f>
        <v>0</v>
      </c>
      <c r="K39" s="61">
        <f>SUM(K9:K38)</f>
        <v>0</v>
      </c>
      <c r="L39" s="57">
        <f>L38</f>
        <v>0</v>
      </c>
      <c r="M39" s="62"/>
      <c r="N39" s="58"/>
      <c r="O39" s="63">
        <f t="shared" ref="O39" si="15">SUM(O9:O38)</f>
        <v>0</v>
      </c>
      <c r="P39" s="63">
        <f t="shared" ref="P39" si="16">SUM(P9:P38)</f>
        <v>0</v>
      </c>
      <c r="Q39" s="77">
        <f t="shared" ref="Q39:W39" si="17">SUM(Q9:Q38)</f>
        <v>0</v>
      </c>
      <c r="R39" s="78">
        <f t="shared" si="17"/>
        <v>0</v>
      </c>
      <c r="S39" s="79">
        <f t="shared" si="17"/>
        <v>0</v>
      </c>
      <c r="T39" s="79">
        <f t="shared" si="17"/>
        <v>0</v>
      </c>
      <c r="U39" s="78">
        <f t="shared" si="17"/>
        <v>0</v>
      </c>
      <c r="V39" s="79">
        <f t="shared" si="17"/>
        <v>0</v>
      </c>
      <c r="W39" s="79">
        <f t="shared" si="17"/>
        <v>0</v>
      </c>
      <c r="X39" s="80"/>
      <c r="Y39" s="5"/>
      <c r="Z39" s="92">
        <f>SUM(Z9:Z38)</f>
        <v>0</v>
      </c>
    </row>
    <row r="40" spans="1:26" ht="17.649999999999999" customHeight="1" x14ac:dyDescent="0.15">
      <c r="A40" s="34"/>
      <c r="B40" s="5"/>
      <c r="C40" s="35"/>
      <c r="D40" s="35"/>
      <c r="E40" s="35"/>
      <c r="F40" s="36"/>
      <c r="G40" s="11">
        <f>COUNTIFS(G9:G38,"&gt;100")</f>
        <v>0</v>
      </c>
      <c r="H40" s="37"/>
      <c r="I40" s="37"/>
      <c r="J40" s="64"/>
      <c r="K40" s="36"/>
      <c r="L40" s="65"/>
      <c r="M40" s="35"/>
      <c r="N40" s="34"/>
      <c r="O40" s="34"/>
      <c r="P40" s="34"/>
      <c r="Q40" s="81">
        <f>P39+Q39</f>
        <v>0</v>
      </c>
      <c r="R40" s="82"/>
      <c r="S40" s="82"/>
      <c r="T40" s="79">
        <f>S39+T39</f>
        <v>0</v>
      </c>
      <c r="U40" s="83"/>
      <c r="V40" s="83"/>
      <c r="W40" s="79">
        <f>V39+W39</f>
        <v>0</v>
      </c>
      <c r="X40" s="82"/>
      <c r="Y40" s="94"/>
    </row>
    <row r="41" spans="1:26" ht="20.25" customHeight="1" x14ac:dyDescent="0.15">
      <c r="A41" s="38"/>
      <c r="B41" s="38"/>
      <c r="C41" s="39"/>
      <c r="D41" s="39"/>
      <c r="E41" s="39"/>
      <c r="F41" s="40"/>
      <c r="G41" s="40"/>
      <c r="H41" s="40"/>
      <c r="I41" s="40"/>
      <c r="J41" s="66" t="s">
        <v>32</v>
      </c>
      <c r="K41" s="33" t="s">
        <v>33</v>
      </c>
      <c r="L41" s="40"/>
      <c r="M41" s="38"/>
      <c r="N41" s="279" t="s">
        <v>34</v>
      </c>
      <c r="O41" s="279"/>
      <c r="P41" s="280"/>
      <c r="Q41" s="60">
        <f>Q5+O39-Q40</f>
        <v>0</v>
      </c>
      <c r="R41" s="84"/>
      <c r="S41" s="85"/>
      <c r="T41" s="86">
        <f>R5+R39-T40</f>
        <v>0</v>
      </c>
      <c r="U41" s="85"/>
      <c r="V41" s="85"/>
      <c r="W41" s="86">
        <f>S5+U39-W40</f>
        <v>0</v>
      </c>
      <c r="X41" s="83"/>
      <c r="Y41" s="94"/>
    </row>
    <row r="42" spans="1:26" ht="17.649999999999999" customHeight="1" x14ac:dyDescent="0.15">
      <c r="A42" s="38"/>
      <c r="B42" s="38"/>
      <c r="C42" s="39"/>
      <c r="D42" s="39"/>
      <c r="E42" s="39"/>
      <c r="F42" s="40"/>
      <c r="G42" s="40"/>
      <c r="H42" s="40"/>
      <c r="I42" s="67" t="s">
        <v>30</v>
      </c>
      <c r="J42" s="32">
        <f>SUMIF($M$9:$M$38,I42,$J$9:$J$38)</f>
        <v>0</v>
      </c>
      <c r="K42" s="61">
        <f>SUMIF($M$9:$M$38,I42,$K$9:$K$38)</f>
        <v>0</v>
      </c>
      <c r="L42" s="40"/>
      <c r="M42" s="39"/>
      <c r="N42" s="38"/>
      <c r="O42" s="38"/>
      <c r="P42" s="38"/>
      <c r="Q42" s="29" t="s">
        <v>4</v>
      </c>
      <c r="R42" s="84"/>
      <c r="S42" s="87"/>
      <c r="T42" s="55" t="s">
        <v>5</v>
      </c>
      <c r="U42" s="87"/>
      <c r="V42" s="87"/>
      <c r="W42" s="55" t="s">
        <v>6</v>
      </c>
      <c r="X42" s="83"/>
      <c r="Y42" s="94"/>
    </row>
    <row r="43" spans="1:26" ht="17.649999999999999" customHeight="1" x14ac:dyDescent="0.15">
      <c r="A43" s="41"/>
      <c r="B43" s="41"/>
      <c r="C43" s="42"/>
      <c r="D43" s="42"/>
      <c r="E43" s="42"/>
      <c r="F43" s="43"/>
      <c r="G43" s="43"/>
      <c r="H43" s="43"/>
      <c r="I43" s="41" t="s">
        <v>35</v>
      </c>
      <c r="J43" s="68">
        <f>SUM('4:10'!J42)</f>
        <v>0</v>
      </c>
      <c r="K43" s="61">
        <f>SUM('4:10'!K42)</f>
        <v>0</v>
      </c>
      <c r="L43" s="69"/>
      <c r="M43" s="38"/>
      <c r="N43" s="279" t="s">
        <v>36</v>
      </c>
      <c r="O43" s="279"/>
      <c r="P43" s="280"/>
      <c r="Q43" s="32">
        <f>SUM('4:10'!Q40)</f>
        <v>0</v>
      </c>
      <c r="R43" s="84"/>
      <c r="S43" s="88"/>
      <c r="T43" s="68">
        <f>SUM('4:10'!T40)</f>
        <v>0</v>
      </c>
      <c r="U43" s="89"/>
      <c r="V43" s="89"/>
      <c r="W43" s="68">
        <f>SUM('4:10'!W40)</f>
        <v>0</v>
      </c>
      <c r="X43" s="90"/>
      <c r="Y43" s="94"/>
    </row>
    <row r="44" spans="1:26" ht="17.649999999999999" customHeight="1" x14ac:dyDescent="0.15">
      <c r="A44" s="41"/>
      <c r="B44" s="41"/>
      <c r="C44" s="42"/>
      <c r="D44" s="42"/>
      <c r="E44" s="42"/>
      <c r="F44" s="43"/>
      <c r="G44" s="43"/>
      <c r="H44" s="43"/>
      <c r="I44" s="41"/>
      <c r="J44" s="70"/>
      <c r="K44" s="36"/>
      <c r="L44" s="69"/>
      <c r="M44" s="39"/>
      <c r="N44" s="41"/>
      <c r="O44" s="41"/>
      <c r="P44" s="41"/>
      <c r="Q44" s="70"/>
      <c r="R44" s="88"/>
      <c r="S44" s="88"/>
      <c r="T44" s="88"/>
      <c r="U44" s="88"/>
      <c r="V44" s="88"/>
      <c r="W44" s="88"/>
      <c r="X44" s="83"/>
    </row>
    <row r="45" spans="1:26" ht="17.649999999999999" customHeight="1" x14ac:dyDescent="0.15">
      <c r="A45" s="41"/>
      <c r="B45" s="41"/>
      <c r="C45" s="42"/>
      <c r="D45" s="42"/>
      <c r="E45" s="42"/>
      <c r="F45" s="43"/>
      <c r="G45" s="43"/>
      <c r="H45" s="43"/>
      <c r="I45" s="41"/>
      <c r="J45" s="41"/>
      <c r="K45" s="71"/>
      <c r="L45" s="69"/>
      <c r="M45" s="39"/>
      <c r="N45" s="41"/>
      <c r="O45" s="41"/>
      <c r="P45" s="41"/>
      <c r="Q45" s="41"/>
      <c r="R45" s="88"/>
      <c r="S45" s="88"/>
      <c r="T45" s="88"/>
      <c r="U45" s="88"/>
      <c r="V45" s="88"/>
      <c r="W45" s="88"/>
      <c r="X45" s="87"/>
    </row>
    <row r="46" spans="1:26" ht="17.649999999999999" customHeight="1" x14ac:dyDescent="0.15">
      <c r="A46" s="44"/>
      <c r="B46" s="41"/>
      <c r="C46" s="12"/>
      <c r="D46" s="45"/>
      <c r="E46" s="45"/>
      <c r="F46" s="42"/>
      <c r="G46" s="46"/>
      <c r="H46" s="46"/>
      <c r="I46" s="42"/>
      <c r="J46" s="42"/>
      <c r="K46" s="42"/>
      <c r="L46" s="72"/>
      <c r="M46" s="46"/>
      <c r="N46" s="12"/>
      <c r="O46" s="12"/>
      <c r="P46" s="12"/>
      <c r="Q46" s="42"/>
      <c r="R46" s="91"/>
      <c r="S46" s="91"/>
      <c r="T46" s="91"/>
      <c r="U46" s="91"/>
      <c r="V46" s="91"/>
      <c r="W46" s="91"/>
      <c r="X46" s="87"/>
    </row>
    <row r="47" spans="1:26" ht="17.649999999999999" customHeight="1" x14ac:dyDescent="0.15">
      <c r="A47" s="44"/>
      <c r="B47" s="41"/>
      <c r="C47" s="12"/>
      <c r="D47" s="45"/>
      <c r="E47" s="45"/>
      <c r="F47" s="42"/>
      <c r="G47" s="46"/>
      <c r="H47" s="46"/>
      <c r="I47" s="42"/>
      <c r="J47" s="42"/>
      <c r="K47" s="42"/>
      <c r="L47" s="72"/>
      <c r="M47" s="46"/>
      <c r="N47" s="12"/>
      <c r="O47" s="12"/>
      <c r="P47" s="12"/>
      <c r="Q47" s="42"/>
      <c r="R47" s="91"/>
      <c r="S47" s="91"/>
      <c r="T47" s="91"/>
      <c r="U47" s="91"/>
      <c r="V47" s="91"/>
      <c r="W47" s="91"/>
      <c r="X47" s="87"/>
    </row>
    <row r="48" spans="1:26" ht="17.649999999999999" customHeight="1" x14ac:dyDescent="0.15">
      <c r="A48" s="45"/>
      <c r="B48" s="41"/>
      <c r="C48" s="12"/>
      <c r="D48" s="12"/>
      <c r="E48" s="12"/>
      <c r="F48" s="42"/>
      <c r="G48" s="46"/>
      <c r="H48" s="46"/>
      <c r="I48" s="42"/>
      <c r="J48" s="42"/>
      <c r="K48" s="42"/>
      <c r="L48" s="72"/>
      <c r="M48" s="46"/>
      <c r="N48" s="12"/>
      <c r="O48" s="12"/>
      <c r="P48" s="12"/>
      <c r="Q48" s="42"/>
      <c r="R48" s="91"/>
      <c r="S48" s="91"/>
      <c r="T48" s="91"/>
      <c r="U48" s="91"/>
      <c r="V48" s="91"/>
      <c r="W48" s="91"/>
      <c r="X48" s="87"/>
    </row>
  </sheetData>
  <customSheetViews>
    <customSheetView guid="{A82FB63C-2A94-42D5-9C7A-4B6A140511F1}">
      <selection activeCell="V27" sqref="V27"/>
      <pageMargins left="0.39305555555555599" right="0.39305555555555599" top="0" bottom="0" header="0.51180555555555596" footer="0.51180555555555596"/>
      <printOptions horizontalCentered="1" verticalCentered="1"/>
      <pageSetup paperSize="9" scale="80" orientation="landscape" r:id="rId1"/>
      <headerFooter alignWithMargins="0"/>
    </customSheetView>
  </customSheetViews>
  <mergeCells count="26">
    <mergeCell ref="R3:R4"/>
    <mergeCell ref="S3:S4"/>
    <mergeCell ref="X7:X8"/>
    <mergeCell ref="Y7:Y8"/>
    <mergeCell ref="Z7:Z8"/>
    <mergeCell ref="R7:T7"/>
    <mergeCell ref="U7:W7"/>
    <mergeCell ref="N41:P41"/>
    <mergeCell ref="N43:P43"/>
    <mergeCell ref="A7:A8"/>
    <mergeCell ref="B7:B8"/>
    <mergeCell ref="C7:C8"/>
    <mergeCell ref="D7:D8"/>
    <mergeCell ref="E7:E8"/>
    <mergeCell ref="F7:F8"/>
    <mergeCell ref="G7:G8"/>
    <mergeCell ref="L7:L8"/>
    <mergeCell ref="M7:M8"/>
    <mergeCell ref="N7:N8"/>
    <mergeCell ref="C3:E3"/>
    <mergeCell ref="I3:M3"/>
    <mergeCell ref="H5:K5"/>
    <mergeCell ref="H7:K7"/>
    <mergeCell ref="O7:Q7"/>
    <mergeCell ref="Q3:Q4"/>
    <mergeCell ref="O3:P5"/>
  </mergeCells>
  <phoneticPr fontId="22"/>
  <conditionalFormatting sqref="G9:G13 G20:G38">
    <cfRule type="expression" dxfId="22" priority="3" stopIfTrue="1">
      <formula>ISERROR(G9)</formula>
    </cfRule>
  </conditionalFormatting>
  <conditionalFormatting sqref="G19">
    <cfRule type="expression" dxfId="21" priority="2" stopIfTrue="1">
      <formula>ISERROR(G19)</formula>
    </cfRule>
  </conditionalFormatting>
  <conditionalFormatting sqref="G14:G18">
    <cfRule type="expression" dxfId="20" priority="1" stopIfTrue="1">
      <formula>ISERROR(G14)</formula>
    </cfRule>
  </conditionalFormatting>
  <dataValidations count="1">
    <dataValidation allowBlank="1" showInputMessage="1" showErrorMessage="1" sqref="V11 X10:X48 H46:H48 X7:X8 H9:H38" xr:uid="{00000000-0002-0000-0600-000000000000}"/>
  </dataValidations>
  <printOptions horizontalCentered="1" verticalCentered="1"/>
  <pageMargins left="0.39305555555555599" right="0.39305555555555599" top="0" bottom="0" header="0.51180555555555596" footer="0.51180555555555596"/>
  <pageSetup paperSize="9" scale="78" orientation="landscape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48"/>
  <sheetViews>
    <sheetView topLeftCell="A22" zoomScaleNormal="100" workbookViewId="0">
      <selection activeCell="B9" sqref="B9"/>
    </sheetView>
  </sheetViews>
  <sheetFormatPr defaultColWidth="9" defaultRowHeight="13.5" x14ac:dyDescent="0.15"/>
  <cols>
    <col min="1" max="1" width="8" style="11" customWidth="1"/>
    <col min="2" max="2" width="7.125" style="11" customWidth="1"/>
    <col min="3" max="3" width="9.25" style="11" customWidth="1"/>
    <col min="4" max="4" width="6.625" style="11" customWidth="1"/>
    <col min="5" max="6" width="6.25" style="11" customWidth="1"/>
    <col min="7" max="8" width="5.25" style="11" customWidth="1"/>
    <col min="9" max="11" width="5.375" style="11" customWidth="1"/>
    <col min="12" max="12" width="7.625" style="11" customWidth="1"/>
    <col min="13" max="13" width="5" style="11" customWidth="1"/>
    <col min="14" max="14" width="7.125" style="11" customWidth="1"/>
    <col min="15" max="17" width="3.625" style="11" customWidth="1"/>
    <col min="18" max="18" width="4.25" style="11" customWidth="1"/>
    <col min="19" max="19" width="3.625" style="11" customWidth="1"/>
    <col min="20" max="23" width="4.25" style="11" customWidth="1"/>
    <col min="24" max="24" width="8.625" style="11" customWidth="1"/>
    <col min="25" max="25" width="7.125" style="11" customWidth="1"/>
    <col min="26" max="28" width="6.625" style="11" customWidth="1"/>
    <col min="29" max="16384" width="9" style="11"/>
  </cols>
  <sheetData>
    <row r="1" spans="1:28" ht="19.899999999999999" customHeight="1" x14ac:dyDescent="0.15">
      <c r="A1" s="12" t="s">
        <v>0</v>
      </c>
      <c r="B1" s="12"/>
      <c r="C1" s="12"/>
      <c r="D1" s="12"/>
      <c r="E1" s="12"/>
      <c r="F1" s="13"/>
      <c r="G1" s="13"/>
      <c r="H1" s="13"/>
      <c r="J1" s="47"/>
      <c r="K1" s="47"/>
      <c r="M1" s="47"/>
      <c r="N1" s="47"/>
      <c r="O1" s="47"/>
      <c r="P1" s="47"/>
      <c r="Q1" s="13"/>
    </row>
    <row r="2" spans="1:28" ht="9" customHeight="1" x14ac:dyDescent="0.15">
      <c r="A2" s="14"/>
      <c r="B2" s="14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28" ht="19.899999999999999" customHeight="1" x14ac:dyDescent="0.15">
      <c r="A3" s="15" t="s">
        <v>1</v>
      </c>
      <c r="B3" s="16"/>
      <c r="C3" s="290">
        <f>+'4'!$C$3:$E$3</f>
        <v>0</v>
      </c>
      <c r="D3" s="291"/>
      <c r="E3" s="291"/>
      <c r="F3" s="17"/>
      <c r="G3" s="18" t="s">
        <v>2</v>
      </c>
      <c r="H3" s="14"/>
      <c r="I3" s="292">
        <f>'4'!I3</f>
        <v>0</v>
      </c>
      <c r="J3" s="292"/>
      <c r="K3" s="292"/>
      <c r="L3" s="292"/>
      <c r="M3" s="292"/>
      <c r="N3" s="49"/>
      <c r="O3" s="296" t="s">
        <v>37</v>
      </c>
      <c r="P3" s="297"/>
      <c r="Q3" s="277" t="s">
        <v>4</v>
      </c>
      <c r="R3" s="277" t="s">
        <v>5</v>
      </c>
      <c r="S3" s="277" t="s">
        <v>6</v>
      </c>
      <c r="T3" s="46"/>
      <c r="U3" s="46"/>
      <c r="V3" s="46"/>
      <c r="W3" s="46"/>
    </row>
    <row r="4" spans="1:28" ht="9" customHeight="1" x14ac:dyDescent="0.15">
      <c r="A4" s="19"/>
      <c r="B4" s="19"/>
      <c r="C4" s="19"/>
      <c r="D4" s="19"/>
      <c r="E4" s="19"/>
      <c r="F4" s="13"/>
      <c r="G4" s="13"/>
      <c r="H4" s="14"/>
      <c r="I4" s="14"/>
      <c r="J4" s="14"/>
      <c r="K4" s="14"/>
      <c r="L4" s="14"/>
      <c r="M4" s="13"/>
      <c r="N4" s="49"/>
      <c r="O4" s="298"/>
      <c r="P4" s="299"/>
      <c r="Q4" s="278"/>
      <c r="R4" s="278"/>
      <c r="S4" s="278"/>
      <c r="T4" s="46"/>
      <c r="U4" s="46"/>
      <c r="V4" s="46"/>
      <c r="W4" s="46"/>
    </row>
    <row r="5" spans="1:28" ht="20.25" customHeight="1" x14ac:dyDescent="0.15">
      <c r="A5" s="48" t="str">
        <f>'4'!A5</f>
        <v>令和　年4月1日～令和　年3月31日</v>
      </c>
      <c r="B5" s="20"/>
      <c r="C5" s="20"/>
      <c r="D5" s="20"/>
      <c r="E5" s="20"/>
      <c r="F5" s="20"/>
      <c r="G5" s="21"/>
      <c r="H5" s="22" t="s">
        <v>38</v>
      </c>
      <c r="I5" s="50"/>
      <c r="J5" s="51"/>
      <c r="K5" s="52"/>
      <c r="L5" s="53">
        <f>SUM('10'!$L$39)</f>
        <v>0</v>
      </c>
      <c r="M5" s="17"/>
      <c r="N5" s="49"/>
      <c r="O5" s="300"/>
      <c r="P5" s="301"/>
      <c r="Q5" s="68">
        <f>'10'!Q41</f>
        <v>0</v>
      </c>
      <c r="R5" s="73">
        <f>'10'!T41</f>
        <v>0</v>
      </c>
      <c r="S5" s="73">
        <f>'10'!W41</f>
        <v>0</v>
      </c>
      <c r="T5" s="74"/>
      <c r="U5" s="74"/>
      <c r="V5" s="74"/>
      <c r="W5" s="74"/>
    </row>
    <row r="6" spans="1:28" ht="15.4" customHeight="1" x14ac:dyDescent="0.15">
      <c r="A6" s="13"/>
      <c r="B6" s="13"/>
      <c r="C6" s="13"/>
      <c r="D6" s="13"/>
      <c r="E6" s="13"/>
      <c r="F6" s="13"/>
      <c r="G6" s="13"/>
      <c r="H6" s="19"/>
      <c r="I6" s="19"/>
      <c r="J6" s="19"/>
      <c r="K6" s="19"/>
      <c r="L6" s="19"/>
      <c r="M6" s="13"/>
      <c r="N6" s="54"/>
      <c r="O6" s="54"/>
      <c r="P6" s="54"/>
      <c r="Q6" s="13"/>
    </row>
    <row r="7" spans="1:28" ht="25.5" customHeight="1" x14ac:dyDescent="0.15">
      <c r="A7" s="274" t="s">
        <v>8</v>
      </c>
      <c r="B7" s="281" t="s">
        <v>75</v>
      </c>
      <c r="C7" s="274" t="s">
        <v>9</v>
      </c>
      <c r="D7" s="282" t="s">
        <v>10</v>
      </c>
      <c r="E7" s="282" t="s">
        <v>11</v>
      </c>
      <c r="F7" s="274" t="s">
        <v>12</v>
      </c>
      <c r="G7" s="274" t="s">
        <v>13</v>
      </c>
      <c r="H7" s="274" t="s">
        <v>14</v>
      </c>
      <c r="I7" s="274"/>
      <c r="J7" s="274"/>
      <c r="K7" s="274"/>
      <c r="L7" s="274" t="s">
        <v>15</v>
      </c>
      <c r="M7" s="282" t="s">
        <v>16</v>
      </c>
      <c r="N7" s="284" t="s">
        <v>17</v>
      </c>
      <c r="O7" s="275" t="s">
        <v>18</v>
      </c>
      <c r="P7" s="275"/>
      <c r="Q7" s="275"/>
      <c r="R7" s="276" t="s">
        <v>19</v>
      </c>
      <c r="S7" s="276"/>
      <c r="T7" s="276"/>
      <c r="U7" s="276" t="s">
        <v>20</v>
      </c>
      <c r="V7" s="276"/>
      <c r="W7" s="276"/>
      <c r="X7" s="294" t="s">
        <v>21</v>
      </c>
      <c r="Y7" s="281" t="s">
        <v>75</v>
      </c>
      <c r="Z7" s="281" t="s">
        <v>22</v>
      </c>
      <c r="AB7" s="129" t="s">
        <v>81</v>
      </c>
    </row>
    <row r="8" spans="1:28" ht="24" customHeight="1" x14ac:dyDescent="0.15">
      <c r="A8" s="274"/>
      <c r="B8" s="281"/>
      <c r="C8" s="274"/>
      <c r="D8" s="283"/>
      <c r="E8" s="283"/>
      <c r="F8" s="274"/>
      <c r="G8" s="274"/>
      <c r="H8" s="23" t="s">
        <v>23</v>
      </c>
      <c r="I8" s="23" t="s">
        <v>24</v>
      </c>
      <c r="J8" s="23" t="s">
        <v>25</v>
      </c>
      <c r="K8" s="23" t="s">
        <v>26</v>
      </c>
      <c r="L8" s="274"/>
      <c r="M8" s="283"/>
      <c r="N8" s="284"/>
      <c r="O8" s="55" t="s">
        <v>27</v>
      </c>
      <c r="P8" s="55" t="s">
        <v>28</v>
      </c>
      <c r="Q8" s="55" t="s">
        <v>29</v>
      </c>
      <c r="R8" s="75" t="s">
        <v>27</v>
      </c>
      <c r="S8" s="75" t="s">
        <v>28</v>
      </c>
      <c r="T8" s="75" t="s">
        <v>29</v>
      </c>
      <c r="U8" s="75" t="s">
        <v>27</v>
      </c>
      <c r="V8" s="75" t="s">
        <v>28</v>
      </c>
      <c r="W8" s="75" t="s">
        <v>29</v>
      </c>
      <c r="X8" s="295"/>
      <c r="Y8" s="281"/>
      <c r="Z8" s="281"/>
      <c r="AB8" s="130" t="s">
        <v>82</v>
      </c>
    </row>
    <row r="9" spans="1:28" ht="17.649999999999999" customHeight="1" x14ac:dyDescent="0.15">
      <c r="A9" s="25"/>
      <c r="B9" s="5"/>
      <c r="C9" s="26"/>
      <c r="D9" s="27"/>
      <c r="E9" s="28"/>
      <c r="F9" s="29"/>
      <c r="G9" s="30" t="e">
        <f>$K9/$E9*100</f>
        <v>#DIV/0!</v>
      </c>
      <c r="H9" s="31"/>
      <c r="I9" s="27"/>
      <c r="J9" s="27"/>
      <c r="K9" s="56">
        <f t="shared" ref="K9" si="0">I9*J9</f>
        <v>0</v>
      </c>
      <c r="L9" s="57">
        <f>L5+D9-E9</f>
        <v>0</v>
      </c>
      <c r="M9" s="29"/>
      <c r="N9" s="58"/>
      <c r="O9" s="59"/>
      <c r="P9" s="59"/>
      <c r="Q9" s="27"/>
      <c r="R9" s="76"/>
      <c r="S9" s="27"/>
      <c r="T9" s="27"/>
      <c r="U9" s="27"/>
      <c r="V9" s="27"/>
      <c r="W9" s="27"/>
      <c r="X9" s="55"/>
      <c r="Y9" s="177">
        <f>+ロット別収量!$B4</f>
        <v>0</v>
      </c>
      <c r="Z9" s="92">
        <f>SUMIF($B$9:$B$38,Y9,$E$9:$E$38)</f>
        <v>0</v>
      </c>
      <c r="AB9" s="248">
        <f>+'3'!$AB9</f>
        <v>0</v>
      </c>
    </row>
    <row r="10" spans="1:28" ht="17.649999999999999" customHeight="1" x14ac:dyDescent="0.15">
      <c r="A10" s="25"/>
      <c r="B10" s="5"/>
      <c r="C10" s="5"/>
      <c r="D10" s="27"/>
      <c r="E10" s="28"/>
      <c r="F10" s="29"/>
      <c r="G10" s="30"/>
      <c r="H10" s="31"/>
      <c r="I10" s="27"/>
      <c r="J10" s="27"/>
      <c r="K10" s="56">
        <f t="shared" ref="K10" si="1">I10*J10</f>
        <v>0</v>
      </c>
      <c r="L10" s="57">
        <f>L9+D10-E10</f>
        <v>0</v>
      </c>
      <c r="M10" s="29"/>
      <c r="N10" s="58"/>
      <c r="O10" s="59"/>
      <c r="P10" s="59"/>
      <c r="Q10" s="27"/>
      <c r="R10" s="76"/>
      <c r="S10" s="27"/>
      <c r="T10" s="27"/>
      <c r="U10" s="27"/>
      <c r="V10" s="27"/>
      <c r="W10" s="27"/>
      <c r="X10" s="55"/>
      <c r="Y10" s="177">
        <f>+ロット別収量!$B5</f>
        <v>0</v>
      </c>
      <c r="Z10" s="92">
        <f t="shared" ref="Z10" si="2">SUMIF($B$9:$B$38,Y10,$E$9:$E$38)</f>
        <v>0</v>
      </c>
      <c r="AB10" s="248">
        <f>+'3'!$AB10</f>
        <v>0</v>
      </c>
    </row>
    <row r="11" spans="1:28" ht="17.649999999999999" customHeight="1" x14ac:dyDescent="0.15">
      <c r="A11" s="25"/>
      <c r="B11" s="5"/>
      <c r="C11" s="26"/>
      <c r="D11" s="27"/>
      <c r="E11" s="28"/>
      <c r="F11" s="29"/>
      <c r="G11" s="30" t="e">
        <f t="shared" ref="G11" si="3">$K11/$E11*100</f>
        <v>#DIV/0!</v>
      </c>
      <c r="H11" s="31"/>
      <c r="I11" s="27"/>
      <c r="J11" s="27"/>
      <c r="K11" s="56">
        <f t="shared" ref="K11:K28" si="4">I11*J11</f>
        <v>0</v>
      </c>
      <c r="L11" s="57">
        <f t="shared" ref="L11:L25" si="5">L10+D11-E11</f>
        <v>0</v>
      </c>
      <c r="M11" s="29"/>
      <c r="N11" s="58"/>
      <c r="O11" s="59"/>
      <c r="P11" s="59"/>
      <c r="Q11" s="27"/>
      <c r="R11" s="76"/>
      <c r="S11" s="27"/>
      <c r="T11" s="27"/>
      <c r="U11" s="27"/>
      <c r="V11" s="27"/>
      <c r="W11" s="27"/>
      <c r="X11" s="55"/>
      <c r="Y11" s="177">
        <f>+ロット別収量!$B6</f>
        <v>0</v>
      </c>
      <c r="Z11" s="92">
        <f t="shared" ref="Z11" si="6">SUMIF($B$9:$B$38,Y11,$E$9:$E$38)</f>
        <v>0</v>
      </c>
      <c r="AB11" s="248">
        <f>+'3'!$AB11</f>
        <v>0</v>
      </c>
    </row>
    <row r="12" spans="1:28" ht="17.649999999999999" customHeight="1" x14ac:dyDescent="0.15">
      <c r="A12" s="25"/>
      <c r="B12" s="5"/>
      <c r="C12" s="29"/>
      <c r="D12" s="27"/>
      <c r="E12" s="28"/>
      <c r="F12" s="29"/>
      <c r="G12" s="30" t="e">
        <f>$K12/$E12*100</f>
        <v>#DIV/0!</v>
      </c>
      <c r="H12" s="31"/>
      <c r="I12" s="27"/>
      <c r="J12" s="105"/>
      <c r="K12" s="56">
        <f t="shared" si="4"/>
        <v>0</v>
      </c>
      <c r="L12" s="57">
        <f t="shared" si="5"/>
        <v>0</v>
      </c>
      <c r="M12" s="29"/>
      <c r="N12" s="58"/>
      <c r="O12" s="59"/>
      <c r="P12" s="59"/>
      <c r="Q12" s="27"/>
      <c r="R12" s="76"/>
      <c r="S12" s="105"/>
      <c r="T12" s="27"/>
      <c r="U12" s="27"/>
      <c r="V12" s="27"/>
      <c r="W12" s="27"/>
      <c r="X12" s="55"/>
      <c r="Y12" s="177">
        <f>+ロット別収量!$B7</f>
        <v>0</v>
      </c>
      <c r="Z12" s="92">
        <f t="shared" ref="Z12:Z28" si="7">SUMIF($B$9:$B$38,Y12,$E$9:$E$38)</f>
        <v>0</v>
      </c>
      <c r="AB12" s="248">
        <f>+'3'!$AB12</f>
        <v>0</v>
      </c>
    </row>
    <row r="13" spans="1:28" ht="17.649999999999999" customHeight="1" x14ac:dyDescent="0.15">
      <c r="A13" s="25"/>
      <c r="B13" s="5"/>
      <c r="C13" s="29"/>
      <c r="D13" s="27"/>
      <c r="E13" s="28"/>
      <c r="F13" s="29"/>
      <c r="G13" s="30" t="e">
        <f t="shared" ref="G13:G17" si="8">$K13/$E13*100</f>
        <v>#DIV/0!</v>
      </c>
      <c r="H13" s="31"/>
      <c r="I13" s="27"/>
      <c r="J13" s="105"/>
      <c r="K13" s="56">
        <f t="shared" si="4"/>
        <v>0</v>
      </c>
      <c r="L13" s="57">
        <f t="shared" si="5"/>
        <v>0</v>
      </c>
      <c r="M13" s="29"/>
      <c r="N13" s="58"/>
      <c r="O13" s="59"/>
      <c r="P13" s="59"/>
      <c r="Q13" s="27"/>
      <c r="R13" s="76"/>
      <c r="S13" s="105"/>
      <c r="T13" s="27"/>
      <c r="U13" s="27"/>
      <c r="V13" s="27"/>
      <c r="W13" s="27"/>
      <c r="X13" s="55"/>
      <c r="Y13" s="177">
        <f>+ロット別収量!$B8</f>
        <v>0</v>
      </c>
      <c r="Z13" s="92">
        <f t="shared" si="7"/>
        <v>0</v>
      </c>
      <c r="AB13" s="248">
        <f>+'3'!$AB13</f>
        <v>0</v>
      </c>
    </row>
    <row r="14" spans="1:28" ht="17.649999999999999" customHeight="1" x14ac:dyDescent="0.15">
      <c r="A14" s="25"/>
      <c r="B14" s="5"/>
      <c r="C14" s="29"/>
      <c r="D14" s="27"/>
      <c r="E14" s="28"/>
      <c r="F14" s="29"/>
      <c r="G14" s="30" t="e">
        <f t="shared" si="8"/>
        <v>#DIV/0!</v>
      </c>
      <c r="H14" s="31"/>
      <c r="I14" s="27"/>
      <c r="J14" s="105"/>
      <c r="K14" s="56">
        <f t="shared" si="4"/>
        <v>0</v>
      </c>
      <c r="L14" s="57">
        <f t="shared" si="5"/>
        <v>0</v>
      </c>
      <c r="M14" s="29"/>
      <c r="N14" s="58"/>
      <c r="O14" s="59"/>
      <c r="P14" s="59"/>
      <c r="Q14" s="27"/>
      <c r="R14" s="76"/>
      <c r="S14" s="105"/>
      <c r="T14" s="27"/>
      <c r="U14" s="27"/>
      <c r="V14" s="27"/>
      <c r="W14" s="27"/>
      <c r="X14" s="55"/>
      <c r="Y14" s="177">
        <f>+ロット別収量!$B9</f>
        <v>0</v>
      </c>
      <c r="Z14" s="92">
        <f t="shared" si="7"/>
        <v>0</v>
      </c>
      <c r="AB14" s="248">
        <f>+'3'!$AB14</f>
        <v>0</v>
      </c>
    </row>
    <row r="15" spans="1:28" ht="17.649999999999999" customHeight="1" x14ac:dyDescent="0.15">
      <c r="A15" s="25"/>
      <c r="B15" s="5"/>
      <c r="C15" s="29"/>
      <c r="D15" s="27"/>
      <c r="E15" s="28"/>
      <c r="F15" s="29"/>
      <c r="G15" s="30" t="e">
        <f t="shared" si="8"/>
        <v>#DIV/0!</v>
      </c>
      <c r="H15" s="31"/>
      <c r="I15" s="27"/>
      <c r="J15" s="105"/>
      <c r="K15" s="56">
        <f t="shared" si="4"/>
        <v>0</v>
      </c>
      <c r="L15" s="57">
        <f t="shared" si="5"/>
        <v>0</v>
      </c>
      <c r="M15" s="29"/>
      <c r="N15" s="58"/>
      <c r="O15" s="59"/>
      <c r="P15" s="59"/>
      <c r="Q15" s="27"/>
      <c r="R15" s="76"/>
      <c r="S15" s="105"/>
      <c r="T15" s="27"/>
      <c r="U15" s="27"/>
      <c r="V15" s="27"/>
      <c r="W15" s="27"/>
      <c r="X15" s="55"/>
      <c r="Y15" s="177">
        <f>+ロット別収量!$B10</f>
        <v>0</v>
      </c>
      <c r="Z15" s="92">
        <f t="shared" si="7"/>
        <v>0</v>
      </c>
      <c r="AB15" s="248">
        <f>+'3'!$AB15</f>
        <v>0</v>
      </c>
    </row>
    <row r="16" spans="1:28" ht="17.649999999999999" customHeight="1" x14ac:dyDescent="0.15">
      <c r="A16" s="25"/>
      <c r="B16" s="5"/>
      <c r="C16" s="29"/>
      <c r="D16" s="27"/>
      <c r="E16" s="28"/>
      <c r="F16" s="29"/>
      <c r="G16" s="30" t="e">
        <f t="shared" si="8"/>
        <v>#DIV/0!</v>
      </c>
      <c r="H16" s="31"/>
      <c r="I16" s="27"/>
      <c r="J16" s="105"/>
      <c r="K16" s="56">
        <f t="shared" si="4"/>
        <v>0</v>
      </c>
      <c r="L16" s="57">
        <f t="shared" si="5"/>
        <v>0</v>
      </c>
      <c r="M16" s="29"/>
      <c r="N16" s="58"/>
      <c r="O16" s="59"/>
      <c r="P16" s="59"/>
      <c r="Q16" s="27"/>
      <c r="R16" s="76"/>
      <c r="S16" s="105"/>
      <c r="T16" s="27"/>
      <c r="U16" s="27"/>
      <c r="V16" s="27"/>
      <c r="W16" s="27"/>
      <c r="X16" s="55"/>
      <c r="Y16" s="177">
        <f>+ロット別収量!$B11</f>
        <v>0</v>
      </c>
      <c r="Z16" s="92">
        <f t="shared" si="7"/>
        <v>0</v>
      </c>
      <c r="AB16" s="248">
        <f>+'3'!$AB16</f>
        <v>0</v>
      </c>
    </row>
    <row r="17" spans="1:28" ht="17.649999999999999" customHeight="1" x14ac:dyDescent="0.15">
      <c r="A17" s="25"/>
      <c r="B17" s="5"/>
      <c r="C17" s="29"/>
      <c r="D17" s="27"/>
      <c r="E17" s="28"/>
      <c r="F17" s="29"/>
      <c r="G17" s="30" t="e">
        <f t="shared" si="8"/>
        <v>#DIV/0!</v>
      </c>
      <c r="H17" s="31"/>
      <c r="I17" s="27"/>
      <c r="J17" s="27"/>
      <c r="K17" s="56">
        <f t="shared" si="4"/>
        <v>0</v>
      </c>
      <c r="L17" s="57">
        <f t="shared" si="5"/>
        <v>0</v>
      </c>
      <c r="M17" s="29"/>
      <c r="N17" s="58"/>
      <c r="O17" s="59"/>
      <c r="P17" s="59"/>
      <c r="Q17" s="27"/>
      <c r="R17" s="76"/>
      <c r="S17" s="27"/>
      <c r="T17" s="27"/>
      <c r="U17" s="27"/>
      <c r="V17" s="27"/>
      <c r="W17" s="27"/>
      <c r="X17" s="55"/>
      <c r="Y17" s="177">
        <f>+ロット別収量!$B12</f>
        <v>0</v>
      </c>
      <c r="Z17" s="92">
        <f t="shared" si="7"/>
        <v>0</v>
      </c>
      <c r="AB17" s="248">
        <f>+'3'!$AB17</f>
        <v>0</v>
      </c>
    </row>
    <row r="18" spans="1:28" ht="17.649999999999999" customHeight="1" x14ac:dyDescent="0.15">
      <c r="A18" s="25"/>
      <c r="B18" s="5"/>
      <c r="C18" s="26"/>
      <c r="D18" s="27"/>
      <c r="E18" s="28"/>
      <c r="F18" s="29"/>
      <c r="G18" s="30" t="e">
        <f t="shared" ref="G18:G38" si="9">$K18/$E18*100</f>
        <v>#DIV/0!</v>
      </c>
      <c r="H18" s="31"/>
      <c r="I18" s="27"/>
      <c r="J18" s="27"/>
      <c r="K18" s="56">
        <f t="shared" si="4"/>
        <v>0</v>
      </c>
      <c r="L18" s="57">
        <f t="shared" si="5"/>
        <v>0</v>
      </c>
      <c r="M18" s="29"/>
      <c r="N18" s="58"/>
      <c r="O18" s="59"/>
      <c r="P18" s="59"/>
      <c r="Q18" s="27"/>
      <c r="R18" s="76"/>
      <c r="S18" s="27"/>
      <c r="T18" s="27"/>
      <c r="U18" s="27"/>
      <c r="V18" s="27"/>
      <c r="W18" s="27"/>
      <c r="X18" s="55"/>
      <c r="Y18" s="177">
        <f>+ロット別収量!$B13</f>
        <v>0</v>
      </c>
      <c r="Z18" s="92">
        <f t="shared" si="7"/>
        <v>0</v>
      </c>
      <c r="AB18" s="248">
        <f>+'3'!$AB18</f>
        <v>0</v>
      </c>
    </row>
    <row r="19" spans="1:28" ht="17.649999999999999" customHeight="1" x14ac:dyDescent="0.15">
      <c r="A19" s="25"/>
      <c r="B19" s="5"/>
      <c r="C19" s="29"/>
      <c r="D19" s="27"/>
      <c r="E19" s="28"/>
      <c r="F19" s="29"/>
      <c r="G19" s="30" t="e">
        <f t="shared" si="9"/>
        <v>#DIV/0!</v>
      </c>
      <c r="H19" s="31"/>
      <c r="I19" s="27"/>
      <c r="J19" s="27"/>
      <c r="K19" s="56">
        <f t="shared" si="4"/>
        <v>0</v>
      </c>
      <c r="L19" s="57">
        <f t="shared" si="5"/>
        <v>0</v>
      </c>
      <c r="M19" s="29"/>
      <c r="N19" s="58"/>
      <c r="O19" s="59"/>
      <c r="P19" s="59"/>
      <c r="Q19" s="27"/>
      <c r="R19" s="76"/>
      <c r="S19" s="27"/>
      <c r="T19" s="27"/>
      <c r="U19" s="27"/>
      <c r="V19" s="27"/>
      <c r="W19" s="27"/>
      <c r="X19" s="55"/>
      <c r="Y19" s="177">
        <f>+ロット別収量!$B14</f>
        <v>0</v>
      </c>
      <c r="Z19" s="92">
        <f t="shared" si="7"/>
        <v>0</v>
      </c>
      <c r="AB19" s="248">
        <f>+'3'!$AB19</f>
        <v>0</v>
      </c>
    </row>
    <row r="20" spans="1:28" ht="17.649999999999999" customHeight="1" x14ac:dyDescent="0.15">
      <c r="A20" s="25"/>
      <c r="B20" s="5"/>
      <c r="C20" s="29"/>
      <c r="D20" s="27"/>
      <c r="E20" s="28"/>
      <c r="F20" s="29"/>
      <c r="G20" s="30" t="e">
        <f t="shared" si="9"/>
        <v>#DIV/0!</v>
      </c>
      <c r="H20" s="31"/>
      <c r="I20" s="27"/>
      <c r="J20" s="27"/>
      <c r="K20" s="56">
        <f t="shared" si="4"/>
        <v>0</v>
      </c>
      <c r="L20" s="57">
        <f t="shared" si="5"/>
        <v>0</v>
      </c>
      <c r="M20" s="29"/>
      <c r="N20" s="58"/>
      <c r="O20" s="59"/>
      <c r="P20" s="59"/>
      <c r="Q20" s="27"/>
      <c r="R20" s="76"/>
      <c r="S20" s="27"/>
      <c r="T20" s="27"/>
      <c r="U20" s="27"/>
      <c r="V20" s="27"/>
      <c r="W20" s="27"/>
      <c r="X20" s="55"/>
      <c r="Y20" s="177">
        <f>+ロット別収量!$B15</f>
        <v>0</v>
      </c>
      <c r="Z20" s="92">
        <f t="shared" si="7"/>
        <v>0</v>
      </c>
      <c r="AB20" s="248">
        <f>+'3'!$AB20</f>
        <v>0</v>
      </c>
    </row>
    <row r="21" spans="1:28" ht="17.649999999999999" customHeight="1" x14ac:dyDescent="0.15">
      <c r="A21" s="25"/>
      <c r="B21" s="5"/>
      <c r="C21" s="26"/>
      <c r="D21" s="27"/>
      <c r="E21" s="28"/>
      <c r="F21" s="29"/>
      <c r="G21" s="30" t="e">
        <f t="shared" si="9"/>
        <v>#DIV/0!</v>
      </c>
      <c r="H21" s="31"/>
      <c r="I21" s="27"/>
      <c r="J21" s="27"/>
      <c r="K21" s="56">
        <f t="shared" si="4"/>
        <v>0</v>
      </c>
      <c r="L21" s="57">
        <f t="shared" si="5"/>
        <v>0</v>
      </c>
      <c r="M21" s="29"/>
      <c r="N21" s="58"/>
      <c r="O21" s="59"/>
      <c r="P21" s="59"/>
      <c r="Q21" s="27"/>
      <c r="R21" s="76"/>
      <c r="S21" s="27"/>
      <c r="T21" s="27"/>
      <c r="U21" s="27"/>
      <c r="V21" s="27"/>
      <c r="W21" s="27"/>
      <c r="X21" s="55"/>
      <c r="Y21" s="177">
        <f>+ロット別収量!$B16</f>
        <v>0</v>
      </c>
      <c r="Z21" s="92">
        <f t="shared" si="7"/>
        <v>0</v>
      </c>
      <c r="AB21" s="248">
        <f>+'3'!$AB21</f>
        <v>0</v>
      </c>
    </row>
    <row r="22" spans="1:28" ht="17.649999999999999" customHeight="1" x14ac:dyDescent="0.15">
      <c r="A22" s="25"/>
      <c r="B22" s="5"/>
      <c r="C22" s="26"/>
      <c r="D22" s="27"/>
      <c r="E22" s="28"/>
      <c r="F22" s="29"/>
      <c r="G22" s="30" t="e">
        <f t="shared" si="9"/>
        <v>#DIV/0!</v>
      </c>
      <c r="H22" s="31"/>
      <c r="I22" s="27"/>
      <c r="J22" s="27"/>
      <c r="K22" s="56">
        <f t="shared" si="4"/>
        <v>0</v>
      </c>
      <c r="L22" s="57">
        <f t="shared" si="5"/>
        <v>0</v>
      </c>
      <c r="M22" s="29"/>
      <c r="N22" s="58"/>
      <c r="O22" s="59"/>
      <c r="P22" s="59"/>
      <c r="Q22" s="27"/>
      <c r="R22" s="76"/>
      <c r="S22" s="27"/>
      <c r="T22" s="27"/>
      <c r="U22" s="27"/>
      <c r="V22" s="27"/>
      <c r="W22" s="27"/>
      <c r="X22" s="55"/>
      <c r="Y22" s="177">
        <f>+ロット別収量!$B17</f>
        <v>0</v>
      </c>
      <c r="Z22" s="92">
        <f t="shared" si="7"/>
        <v>0</v>
      </c>
      <c r="AB22" s="248">
        <f>+'3'!$AB22</f>
        <v>0</v>
      </c>
    </row>
    <row r="23" spans="1:28" ht="17.649999999999999" customHeight="1" x14ac:dyDescent="0.15">
      <c r="A23" s="25"/>
      <c r="B23" s="5"/>
      <c r="C23" s="29"/>
      <c r="D23" s="27"/>
      <c r="E23" s="28"/>
      <c r="F23" s="29"/>
      <c r="G23" s="30" t="e">
        <f t="shared" si="9"/>
        <v>#DIV/0!</v>
      </c>
      <c r="H23" s="31"/>
      <c r="I23" s="27"/>
      <c r="J23" s="27"/>
      <c r="K23" s="56">
        <f t="shared" si="4"/>
        <v>0</v>
      </c>
      <c r="L23" s="57">
        <f t="shared" si="5"/>
        <v>0</v>
      </c>
      <c r="M23" s="29"/>
      <c r="N23" s="58"/>
      <c r="O23" s="59"/>
      <c r="P23" s="59"/>
      <c r="Q23" s="27"/>
      <c r="R23" s="76"/>
      <c r="S23" s="27"/>
      <c r="T23" s="27"/>
      <c r="U23" s="27"/>
      <c r="V23" s="27"/>
      <c r="W23" s="27"/>
      <c r="X23" s="55"/>
      <c r="Y23" s="177">
        <f>+ロット別収量!$B18</f>
        <v>0</v>
      </c>
      <c r="Z23" s="92">
        <f t="shared" si="7"/>
        <v>0</v>
      </c>
      <c r="AB23" s="248">
        <f>+'3'!$AB23</f>
        <v>0</v>
      </c>
    </row>
    <row r="24" spans="1:28" ht="17.649999999999999" customHeight="1" x14ac:dyDescent="0.15">
      <c r="A24" s="25"/>
      <c r="B24" s="5"/>
      <c r="C24" s="29"/>
      <c r="D24" s="27"/>
      <c r="E24" s="28"/>
      <c r="F24" s="29"/>
      <c r="G24" s="30" t="e">
        <f t="shared" si="9"/>
        <v>#DIV/0!</v>
      </c>
      <c r="H24" s="31"/>
      <c r="I24" s="27"/>
      <c r="J24" s="27"/>
      <c r="K24" s="56">
        <f t="shared" si="4"/>
        <v>0</v>
      </c>
      <c r="L24" s="57">
        <f t="shared" si="5"/>
        <v>0</v>
      </c>
      <c r="M24" s="29"/>
      <c r="N24" s="58"/>
      <c r="O24" s="59"/>
      <c r="P24" s="59"/>
      <c r="Q24" s="27"/>
      <c r="R24" s="76"/>
      <c r="S24" s="27"/>
      <c r="T24" s="27"/>
      <c r="U24" s="27"/>
      <c r="V24" s="27"/>
      <c r="W24" s="27"/>
      <c r="X24" s="55"/>
      <c r="Y24" s="177">
        <f>+ロット別収量!$B19</f>
        <v>0</v>
      </c>
      <c r="Z24" s="92">
        <f t="shared" si="7"/>
        <v>0</v>
      </c>
      <c r="AB24" s="248">
        <f>+'3'!$AB24</f>
        <v>0</v>
      </c>
    </row>
    <row r="25" spans="1:28" ht="17.649999999999999" customHeight="1" x14ac:dyDescent="0.15">
      <c r="A25" s="25"/>
      <c r="B25" s="5"/>
      <c r="C25" s="29"/>
      <c r="D25" s="27"/>
      <c r="E25" s="28"/>
      <c r="F25" s="29"/>
      <c r="G25" s="30" t="e">
        <f t="shared" si="9"/>
        <v>#DIV/0!</v>
      </c>
      <c r="H25" s="31"/>
      <c r="I25" s="27"/>
      <c r="J25" s="27"/>
      <c r="K25" s="56">
        <f t="shared" si="4"/>
        <v>0</v>
      </c>
      <c r="L25" s="57">
        <f t="shared" si="5"/>
        <v>0</v>
      </c>
      <c r="M25" s="29"/>
      <c r="N25" s="58"/>
      <c r="O25" s="59"/>
      <c r="P25" s="59"/>
      <c r="Q25" s="27"/>
      <c r="R25" s="76"/>
      <c r="S25" s="27"/>
      <c r="T25" s="27"/>
      <c r="U25" s="27"/>
      <c r="V25" s="27"/>
      <c r="W25" s="27"/>
      <c r="X25" s="55"/>
      <c r="Y25" s="177">
        <f>+ロット別収量!$B20</f>
        <v>0</v>
      </c>
      <c r="Z25" s="92">
        <f t="shared" si="7"/>
        <v>0</v>
      </c>
      <c r="AB25" s="248">
        <f>+'3'!$AB25</f>
        <v>0</v>
      </c>
    </row>
    <row r="26" spans="1:28" ht="17.649999999999999" customHeight="1" x14ac:dyDescent="0.15">
      <c r="A26" s="25"/>
      <c r="B26" s="5"/>
      <c r="C26" s="29"/>
      <c r="D26" s="27"/>
      <c r="E26" s="28"/>
      <c r="F26" s="29"/>
      <c r="G26" s="30" t="e">
        <f t="shared" si="9"/>
        <v>#DIV/0!</v>
      </c>
      <c r="H26" s="31"/>
      <c r="I26" s="27"/>
      <c r="J26" s="27"/>
      <c r="K26" s="56">
        <f t="shared" si="4"/>
        <v>0</v>
      </c>
      <c r="L26" s="57">
        <f t="shared" ref="L26:L38" si="10">L25+D26-E26</f>
        <v>0</v>
      </c>
      <c r="M26" s="29"/>
      <c r="N26" s="58"/>
      <c r="O26" s="59"/>
      <c r="P26" s="59"/>
      <c r="Q26" s="27"/>
      <c r="R26" s="76"/>
      <c r="S26" s="27"/>
      <c r="T26" s="27"/>
      <c r="U26" s="27"/>
      <c r="V26" s="27"/>
      <c r="W26" s="27"/>
      <c r="X26" s="55"/>
      <c r="Y26" s="177">
        <f>+ロット別収量!$B21</f>
        <v>0</v>
      </c>
      <c r="Z26" s="92">
        <f t="shared" si="7"/>
        <v>0</v>
      </c>
      <c r="AB26" s="248">
        <f>+'3'!$AB26</f>
        <v>0</v>
      </c>
    </row>
    <row r="27" spans="1:28" ht="17.649999999999999" customHeight="1" x14ac:dyDescent="0.15">
      <c r="A27" s="25"/>
      <c r="B27" s="5"/>
      <c r="C27" s="29"/>
      <c r="D27" s="27"/>
      <c r="E27" s="28"/>
      <c r="F27" s="29"/>
      <c r="G27" s="30" t="e">
        <f t="shared" si="9"/>
        <v>#DIV/0!</v>
      </c>
      <c r="H27" s="31"/>
      <c r="I27" s="27"/>
      <c r="J27" s="27"/>
      <c r="K27" s="56">
        <f t="shared" si="4"/>
        <v>0</v>
      </c>
      <c r="L27" s="57">
        <f t="shared" si="10"/>
        <v>0</v>
      </c>
      <c r="M27" s="29"/>
      <c r="N27" s="58"/>
      <c r="O27" s="59"/>
      <c r="P27" s="59"/>
      <c r="Q27" s="27"/>
      <c r="R27" s="76"/>
      <c r="S27" s="27"/>
      <c r="T27" s="27"/>
      <c r="U27" s="27"/>
      <c r="V27" s="27"/>
      <c r="W27" s="27"/>
      <c r="X27" s="55"/>
      <c r="Y27" s="177">
        <f>+ロット別収量!$B22</f>
        <v>0</v>
      </c>
      <c r="Z27" s="92">
        <f t="shared" si="7"/>
        <v>0</v>
      </c>
      <c r="AB27" s="248">
        <f>+'3'!$AB27</f>
        <v>0</v>
      </c>
    </row>
    <row r="28" spans="1:28" ht="17.649999999999999" customHeight="1" x14ac:dyDescent="0.15">
      <c r="A28" s="25"/>
      <c r="B28" s="5"/>
      <c r="C28" s="29"/>
      <c r="D28" s="27"/>
      <c r="E28" s="28"/>
      <c r="F28" s="29"/>
      <c r="G28" s="30" t="e">
        <f t="shared" si="9"/>
        <v>#DIV/0!</v>
      </c>
      <c r="H28" s="31"/>
      <c r="I28" s="27"/>
      <c r="J28" s="27"/>
      <c r="K28" s="56">
        <f t="shared" si="4"/>
        <v>0</v>
      </c>
      <c r="L28" s="57">
        <f t="shared" si="10"/>
        <v>0</v>
      </c>
      <c r="M28" s="29"/>
      <c r="N28" s="58"/>
      <c r="O28" s="59"/>
      <c r="P28" s="59"/>
      <c r="Q28" s="27"/>
      <c r="R28" s="76"/>
      <c r="S28" s="27"/>
      <c r="T28" s="27"/>
      <c r="U28" s="27"/>
      <c r="V28" s="27"/>
      <c r="W28" s="27"/>
      <c r="X28" s="55"/>
      <c r="Y28" s="177">
        <f>+ロット別収量!$B23</f>
        <v>0</v>
      </c>
      <c r="Z28" s="92">
        <f t="shared" si="7"/>
        <v>0</v>
      </c>
      <c r="AB28" s="248">
        <f>+'3'!$AB28</f>
        <v>0</v>
      </c>
    </row>
    <row r="29" spans="1:28" ht="17.649999999999999" customHeight="1" x14ac:dyDescent="0.15">
      <c r="A29" s="25"/>
      <c r="B29" s="5"/>
      <c r="C29" s="29"/>
      <c r="D29" s="27"/>
      <c r="E29" s="28"/>
      <c r="F29" s="29"/>
      <c r="G29" s="30" t="e">
        <f t="shared" si="9"/>
        <v>#DIV/0!</v>
      </c>
      <c r="H29" s="31"/>
      <c r="I29" s="27"/>
      <c r="J29" s="27"/>
      <c r="K29" s="56">
        <f t="shared" ref="K29" si="11">I29*J29</f>
        <v>0</v>
      </c>
      <c r="L29" s="57">
        <f t="shared" si="10"/>
        <v>0</v>
      </c>
      <c r="M29" s="29"/>
      <c r="N29" s="58"/>
      <c r="O29" s="59"/>
      <c r="P29" s="59"/>
      <c r="Q29" s="27"/>
      <c r="R29" s="76"/>
      <c r="S29" s="27"/>
      <c r="T29" s="27"/>
      <c r="U29" s="27"/>
      <c r="V29" s="27"/>
      <c r="W29" s="27"/>
      <c r="X29" s="55"/>
      <c r="Y29" s="5"/>
      <c r="Z29" s="93"/>
    </row>
    <row r="30" spans="1:28" ht="17.649999999999999" customHeight="1" x14ac:dyDescent="0.15">
      <c r="A30" s="25"/>
      <c r="B30" s="5"/>
      <c r="C30" s="29"/>
      <c r="D30" s="27"/>
      <c r="E30" s="28"/>
      <c r="F30" s="29"/>
      <c r="G30" s="30" t="e">
        <f t="shared" si="9"/>
        <v>#DIV/0!</v>
      </c>
      <c r="H30" s="31"/>
      <c r="I30" s="27"/>
      <c r="J30" s="27"/>
      <c r="K30" s="56">
        <f t="shared" ref="K30" si="12">I30*J30</f>
        <v>0</v>
      </c>
      <c r="L30" s="57">
        <f t="shared" si="10"/>
        <v>0</v>
      </c>
      <c r="M30" s="29"/>
      <c r="N30" s="58"/>
      <c r="O30" s="59"/>
      <c r="P30" s="59"/>
      <c r="Q30" s="27"/>
      <c r="R30" s="76"/>
      <c r="S30" s="27"/>
      <c r="T30" s="27"/>
      <c r="U30" s="27"/>
      <c r="V30" s="27"/>
      <c r="W30" s="27"/>
      <c r="X30" s="55"/>
      <c r="Y30" s="5"/>
      <c r="Z30" s="93"/>
    </row>
    <row r="31" spans="1:28" ht="17.649999999999999" customHeight="1" x14ac:dyDescent="0.15">
      <c r="A31" s="25"/>
      <c r="B31" s="5"/>
      <c r="C31" s="29"/>
      <c r="D31" s="27"/>
      <c r="E31" s="28"/>
      <c r="F31" s="29"/>
      <c r="G31" s="30" t="e">
        <f t="shared" si="9"/>
        <v>#DIV/0!</v>
      </c>
      <c r="H31" s="31"/>
      <c r="I31" s="27"/>
      <c r="J31" s="27"/>
      <c r="K31" s="56">
        <f t="shared" ref="K31:K38" si="13">I31*J31</f>
        <v>0</v>
      </c>
      <c r="L31" s="57">
        <f t="shared" si="10"/>
        <v>0</v>
      </c>
      <c r="M31" s="29"/>
      <c r="N31" s="58"/>
      <c r="O31" s="59"/>
      <c r="P31" s="59"/>
      <c r="Q31" s="27"/>
      <c r="R31" s="76"/>
      <c r="S31" s="27"/>
      <c r="T31" s="27"/>
      <c r="U31" s="27"/>
      <c r="V31" s="27"/>
      <c r="W31" s="27"/>
      <c r="X31" s="55"/>
      <c r="Y31" s="5"/>
      <c r="Z31" s="93"/>
    </row>
    <row r="32" spans="1:28" ht="17.649999999999999" customHeight="1" x14ac:dyDescent="0.15">
      <c r="A32" s="25"/>
      <c r="B32" s="5"/>
      <c r="C32" s="29"/>
      <c r="D32" s="27"/>
      <c r="E32" s="28"/>
      <c r="F32" s="29"/>
      <c r="G32" s="30" t="e">
        <f t="shared" si="9"/>
        <v>#DIV/0!</v>
      </c>
      <c r="H32" s="31"/>
      <c r="I32" s="27"/>
      <c r="J32" s="27"/>
      <c r="K32" s="56">
        <f t="shared" si="13"/>
        <v>0</v>
      </c>
      <c r="L32" s="57">
        <f t="shared" si="10"/>
        <v>0</v>
      </c>
      <c r="M32" s="29"/>
      <c r="N32" s="58"/>
      <c r="O32" s="59"/>
      <c r="P32" s="59"/>
      <c r="Q32" s="27"/>
      <c r="R32" s="76"/>
      <c r="S32" s="27"/>
      <c r="T32" s="27"/>
      <c r="U32" s="27"/>
      <c r="V32" s="27"/>
      <c r="W32" s="27"/>
      <c r="X32" s="55"/>
      <c r="Y32" s="5"/>
      <c r="Z32" s="93"/>
    </row>
    <row r="33" spans="1:26" ht="17.649999999999999" customHeight="1" x14ac:dyDescent="0.15">
      <c r="A33" s="25"/>
      <c r="B33" s="5"/>
      <c r="C33" s="29"/>
      <c r="D33" s="27"/>
      <c r="E33" s="28"/>
      <c r="F33" s="29"/>
      <c r="G33" s="30" t="e">
        <f t="shared" si="9"/>
        <v>#DIV/0!</v>
      </c>
      <c r="H33" s="31"/>
      <c r="I33" s="27"/>
      <c r="J33" s="27"/>
      <c r="K33" s="56">
        <f t="shared" si="13"/>
        <v>0</v>
      </c>
      <c r="L33" s="57">
        <f t="shared" si="10"/>
        <v>0</v>
      </c>
      <c r="M33" s="29"/>
      <c r="N33" s="58"/>
      <c r="O33" s="59"/>
      <c r="P33" s="59"/>
      <c r="Q33" s="27"/>
      <c r="R33" s="76"/>
      <c r="S33" s="27"/>
      <c r="T33" s="27"/>
      <c r="U33" s="27"/>
      <c r="V33" s="27"/>
      <c r="W33" s="27"/>
      <c r="X33" s="55"/>
      <c r="Y33" s="5"/>
      <c r="Z33" s="93"/>
    </row>
    <row r="34" spans="1:26" ht="17.649999999999999" customHeight="1" x14ac:dyDescent="0.15">
      <c r="A34" s="25"/>
      <c r="B34" s="5"/>
      <c r="C34" s="29"/>
      <c r="D34" s="27"/>
      <c r="E34" s="28"/>
      <c r="F34" s="29"/>
      <c r="G34" s="30" t="e">
        <f t="shared" si="9"/>
        <v>#DIV/0!</v>
      </c>
      <c r="H34" s="31"/>
      <c r="I34" s="27"/>
      <c r="J34" s="27"/>
      <c r="K34" s="56">
        <f t="shared" si="13"/>
        <v>0</v>
      </c>
      <c r="L34" s="57">
        <f t="shared" si="10"/>
        <v>0</v>
      </c>
      <c r="M34" s="29"/>
      <c r="N34" s="58"/>
      <c r="O34" s="59"/>
      <c r="P34" s="59"/>
      <c r="Q34" s="27"/>
      <c r="R34" s="76"/>
      <c r="S34" s="27"/>
      <c r="T34" s="27"/>
      <c r="U34" s="27"/>
      <c r="V34" s="27"/>
      <c r="W34" s="27"/>
      <c r="X34" s="55"/>
      <c r="Y34" s="5"/>
      <c r="Z34" s="93"/>
    </row>
    <row r="35" spans="1:26" ht="17.649999999999999" customHeight="1" x14ac:dyDescent="0.15">
      <c r="A35" s="25"/>
      <c r="B35" s="5"/>
      <c r="C35" s="29"/>
      <c r="D35" s="27"/>
      <c r="E35" s="28"/>
      <c r="F35" s="29"/>
      <c r="G35" s="30" t="e">
        <f t="shared" si="9"/>
        <v>#DIV/0!</v>
      </c>
      <c r="H35" s="31"/>
      <c r="I35" s="27"/>
      <c r="J35" s="27"/>
      <c r="K35" s="56">
        <f t="shared" si="13"/>
        <v>0</v>
      </c>
      <c r="L35" s="57">
        <f t="shared" si="10"/>
        <v>0</v>
      </c>
      <c r="M35" s="29"/>
      <c r="N35" s="58"/>
      <c r="O35" s="59"/>
      <c r="P35" s="59"/>
      <c r="Q35" s="27"/>
      <c r="R35" s="76"/>
      <c r="S35" s="27"/>
      <c r="T35" s="27"/>
      <c r="U35" s="27"/>
      <c r="V35" s="27"/>
      <c r="W35" s="27"/>
      <c r="X35" s="55"/>
      <c r="Y35" s="5"/>
      <c r="Z35" s="93"/>
    </row>
    <row r="36" spans="1:26" ht="17.649999999999999" customHeight="1" x14ac:dyDescent="0.15">
      <c r="A36" s="25"/>
      <c r="B36" s="5"/>
      <c r="C36" s="29"/>
      <c r="D36" s="27"/>
      <c r="E36" s="28"/>
      <c r="F36" s="29"/>
      <c r="G36" s="30" t="e">
        <f t="shared" si="9"/>
        <v>#DIV/0!</v>
      </c>
      <c r="H36" s="31"/>
      <c r="I36" s="27"/>
      <c r="J36" s="27"/>
      <c r="K36" s="56">
        <f t="shared" si="13"/>
        <v>0</v>
      </c>
      <c r="L36" s="57">
        <f t="shared" si="10"/>
        <v>0</v>
      </c>
      <c r="M36" s="29"/>
      <c r="N36" s="58"/>
      <c r="O36" s="59"/>
      <c r="P36" s="59"/>
      <c r="Q36" s="27"/>
      <c r="R36" s="76"/>
      <c r="S36" s="27"/>
      <c r="T36" s="27"/>
      <c r="U36" s="27"/>
      <c r="V36" s="27"/>
      <c r="W36" s="27"/>
      <c r="X36" s="55"/>
      <c r="Y36" s="5"/>
      <c r="Z36" s="93"/>
    </row>
    <row r="37" spans="1:26" ht="17.649999999999999" customHeight="1" x14ac:dyDescent="0.15">
      <c r="A37" s="25"/>
      <c r="B37" s="5"/>
      <c r="C37" s="29"/>
      <c r="D37" s="27"/>
      <c r="E37" s="28"/>
      <c r="F37" s="29"/>
      <c r="G37" s="30" t="e">
        <f t="shared" si="9"/>
        <v>#DIV/0!</v>
      </c>
      <c r="H37" s="31"/>
      <c r="I37" s="27"/>
      <c r="J37" s="27"/>
      <c r="K37" s="56">
        <f t="shared" si="13"/>
        <v>0</v>
      </c>
      <c r="L37" s="57">
        <f t="shared" si="10"/>
        <v>0</v>
      </c>
      <c r="M37" s="29"/>
      <c r="N37" s="58"/>
      <c r="O37" s="59"/>
      <c r="P37" s="59"/>
      <c r="Q37" s="27"/>
      <c r="R37" s="76"/>
      <c r="S37" s="27"/>
      <c r="T37" s="27"/>
      <c r="U37" s="27"/>
      <c r="V37" s="27"/>
      <c r="W37" s="27"/>
      <c r="X37" s="55"/>
      <c r="Y37" s="5"/>
      <c r="Z37" s="93"/>
    </row>
    <row r="38" spans="1:26" ht="17.649999999999999" customHeight="1" x14ac:dyDescent="0.15">
      <c r="A38" s="25"/>
      <c r="B38" s="5"/>
      <c r="C38" s="29"/>
      <c r="D38" s="27"/>
      <c r="E38" s="28"/>
      <c r="F38" s="29"/>
      <c r="G38" s="30" t="e">
        <f t="shared" si="9"/>
        <v>#DIV/0!</v>
      </c>
      <c r="H38" s="31"/>
      <c r="I38" s="27"/>
      <c r="J38" s="27"/>
      <c r="K38" s="56">
        <f t="shared" si="13"/>
        <v>0</v>
      </c>
      <c r="L38" s="57">
        <f t="shared" si="10"/>
        <v>0</v>
      </c>
      <c r="M38" s="29"/>
      <c r="N38" s="58"/>
      <c r="O38" s="59"/>
      <c r="P38" s="59"/>
      <c r="Q38" s="27"/>
      <c r="R38" s="76"/>
      <c r="S38" s="27"/>
      <c r="T38" s="27"/>
      <c r="U38" s="27"/>
      <c r="V38" s="27"/>
      <c r="W38" s="27"/>
      <c r="X38" s="55"/>
      <c r="Y38" s="5"/>
      <c r="Z38" s="93"/>
    </row>
    <row r="39" spans="1:26" ht="17.649999999999999" customHeight="1" x14ac:dyDescent="0.15">
      <c r="A39" s="29" t="s">
        <v>31</v>
      </c>
      <c r="B39" s="5"/>
      <c r="C39" s="29"/>
      <c r="D39" s="32">
        <f>SUM(D9:D38)</f>
        <v>0</v>
      </c>
      <c r="E39" s="32">
        <f>SUM(E9:E38)</f>
        <v>0</v>
      </c>
      <c r="F39" s="29"/>
      <c r="G39" s="33"/>
      <c r="H39" s="33"/>
      <c r="I39" s="33"/>
      <c r="J39" s="60">
        <f>SUM(J9:J38)</f>
        <v>0</v>
      </c>
      <c r="K39" s="61">
        <f>SUM(K9:K38)</f>
        <v>0</v>
      </c>
      <c r="L39" s="57">
        <f>L38</f>
        <v>0</v>
      </c>
      <c r="M39" s="62"/>
      <c r="N39" s="58"/>
      <c r="O39" s="63">
        <f t="shared" ref="O39" si="14">SUM(O9:O38)</f>
        <v>0</v>
      </c>
      <c r="P39" s="63">
        <f t="shared" ref="P39" si="15">SUM(P9:P38)</f>
        <v>0</v>
      </c>
      <c r="Q39" s="77">
        <f t="shared" ref="Q39:W39" si="16">SUM(Q9:Q38)</f>
        <v>0</v>
      </c>
      <c r="R39" s="78">
        <f t="shared" si="16"/>
        <v>0</v>
      </c>
      <c r="S39" s="79">
        <f t="shared" si="16"/>
        <v>0</v>
      </c>
      <c r="T39" s="79">
        <f t="shared" si="16"/>
        <v>0</v>
      </c>
      <c r="U39" s="78">
        <f t="shared" si="16"/>
        <v>0</v>
      </c>
      <c r="V39" s="79">
        <f t="shared" si="16"/>
        <v>0</v>
      </c>
      <c r="W39" s="79">
        <f t="shared" si="16"/>
        <v>0</v>
      </c>
      <c r="X39" s="80"/>
      <c r="Y39" s="5"/>
      <c r="Z39" s="92">
        <f>SUM(Z9:Z38)</f>
        <v>0</v>
      </c>
    </row>
    <row r="40" spans="1:26" ht="17.649999999999999" customHeight="1" x14ac:dyDescent="0.15">
      <c r="A40" s="34"/>
      <c r="B40" s="34"/>
      <c r="C40" s="35"/>
      <c r="D40" s="35"/>
      <c r="E40" s="35"/>
      <c r="F40" s="36"/>
      <c r="G40" s="11">
        <f>COUNTIFS(G9:G38,"&gt;100")</f>
        <v>0</v>
      </c>
      <c r="H40" s="37"/>
      <c r="I40" s="37"/>
      <c r="J40" s="64"/>
      <c r="K40" s="36"/>
      <c r="L40" s="65"/>
      <c r="M40" s="35"/>
      <c r="N40" s="34"/>
      <c r="O40" s="34"/>
      <c r="P40" s="34"/>
      <c r="Q40" s="81">
        <f>P39+Q39</f>
        <v>0</v>
      </c>
      <c r="R40" s="82"/>
      <c r="S40" s="82"/>
      <c r="T40" s="79">
        <f>S39+T39</f>
        <v>0</v>
      </c>
      <c r="U40" s="83"/>
      <c r="V40" s="83"/>
      <c r="W40" s="79">
        <f>V39+W39</f>
        <v>0</v>
      </c>
      <c r="X40" s="82"/>
      <c r="Y40" s="94"/>
    </row>
    <row r="41" spans="1:26" ht="20.25" customHeight="1" x14ac:dyDescent="0.15">
      <c r="A41" s="38"/>
      <c r="B41" s="38"/>
      <c r="C41" s="39"/>
      <c r="D41" s="39"/>
      <c r="E41" s="39"/>
      <c r="F41" s="40"/>
      <c r="G41" s="40"/>
      <c r="H41" s="40"/>
      <c r="I41" s="40"/>
      <c r="J41" s="66" t="s">
        <v>32</v>
      </c>
      <c r="K41" s="33" t="s">
        <v>33</v>
      </c>
      <c r="L41" s="40"/>
      <c r="M41" s="38"/>
      <c r="N41" s="279" t="s">
        <v>34</v>
      </c>
      <c r="O41" s="279"/>
      <c r="P41" s="280"/>
      <c r="Q41" s="60">
        <f>Q5+O39-Q40</f>
        <v>0</v>
      </c>
      <c r="R41" s="84"/>
      <c r="S41" s="85"/>
      <c r="T41" s="86">
        <f>R5+R39-T40</f>
        <v>0</v>
      </c>
      <c r="U41" s="85"/>
      <c r="V41" s="85"/>
      <c r="W41" s="86">
        <f>S5+U39-W40</f>
        <v>0</v>
      </c>
      <c r="X41" s="83"/>
      <c r="Y41" s="94"/>
    </row>
    <row r="42" spans="1:26" ht="17.649999999999999" customHeight="1" x14ac:dyDescent="0.15">
      <c r="A42" s="38"/>
      <c r="B42" s="38"/>
      <c r="C42" s="39"/>
      <c r="D42" s="39"/>
      <c r="E42" s="39"/>
      <c r="F42" s="40"/>
      <c r="G42" s="40"/>
      <c r="H42" s="40"/>
      <c r="I42" s="67" t="s">
        <v>30</v>
      </c>
      <c r="J42" s="32">
        <f>SUMIF($M$9:$M$38,I42,$J$9:$J$38)</f>
        <v>0</v>
      </c>
      <c r="K42" s="61">
        <f>SUMIF($M$9:$M$38,I42,$K$9:$K$38)</f>
        <v>0</v>
      </c>
      <c r="L42" s="40"/>
      <c r="M42" s="39"/>
      <c r="N42" s="38"/>
      <c r="O42" s="38"/>
      <c r="P42" s="38"/>
      <c r="Q42" s="29" t="s">
        <v>4</v>
      </c>
      <c r="R42" s="84"/>
      <c r="S42" s="87"/>
      <c r="T42" s="55" t="s">
        <v>5</v>
      </c>
      <c r="U42" s="87"/>
      <c r="V42" s="87"/>
      <c r="W42" s="55" t="s">
        <v>6</v>
      </c>
      <c r="X42" s="83"/>
      <c r="Y42" s="94"/>
    </row>
    <row r="43" spans="1:26" ht="17.649999999999999" customHeight="1" x14ac:dyDescent="0.15">
      <c r="A43" s="41"/>
      <c r="B43" s="41"/>
      <c r="C43" s="42"/>
      <c r="D43" s="42"/>
      <c r="E43" s="42"/>
      <c r="F43" s="43"/>
      <c r="G43" s="43"/>
      <c r="H43" s="43"/>
      <c r="I43" s="41" t="s">
        <v>35</v>
      </c>
      <c r="J43" s="68">
        <f>SUM('4:11'!J42)</f>
        <v>0</v>
      </c>
      <c r="K43" s="61">
        <f>SUM('4:11'!K42)</f>
        <v>0</v>
      </c>
      <c r="L43" s="69"/>
      <c r="M43" s="38"/>
      <c r="N43" s="279" t="s">
        <v>36</v>
      </c>
      <c r="O43" s="279"/>
      <c r="P43" s="280"/>
      <c r="Q43" s="32">
        <f>SUM('4:11'!Q40)</f>
        <v>0</v>
      </c>
      <c r="R43" s="84"/>
      <c r="S43" s="88"/>
      <c r="T43" s="68">
        <f>SUM('4:11'!T40)</f>
        <v>0</v>
      </c>
      <c r="U43" s="89"/>
      <c r="V43" s="89"/>
      <c r="W43" s="68">
        <f>SUM('4:11'!W40)</f>
        <v>0</v>
      </c>
      <c r="X43" s="90"/>
      <c r="Y43" s="94"/>
    </row>
    <row r="44" spans="1:26" ht="17.649999999999999" customHeight="1" x14ac:dyDescent="0.15">
      <c r="A44" s="41"/>
      <c r="B44" s="41"/>
      <c r="C44" s="42"/>
      <c r="D44" s="42"/>
      <c r="E44" s="42"/>
      <c r="F44" s="43"/>
      <c r="G44" s="43"/>
      <c r="H44" s="43"/>
      <c r="I44" s="41"/>
      <c r="J44" s="70"/>
      <c r="K44" s="36"/>
      <c r="L44" s="69"/>
      <c r="M44" s="39"/>
      <c r="N44" s="41"/>
      <c r="O44" s="41"/>
      <c r="P44" s="41"/>
      <c r="Q44" s="70"/>
      <c r="R44" s="88"/>
      <c r="S44" s="88"/>
      <c r="T44" s="88"/>
      <c r="U44" s="88"/>
      <c r="V44" s="88"/>
      <c r="W44" s="88"/>
      <c r="X44" s="83"/>
    </row>
    <row r="45" spans="1:26" ht="17.649999999999999" customHeight="1" x14ac:dyDescent="0.15">
      <c r="A45" s="41"/>
      <c r="B45" s="41"/>
      <c r="C45" s="42"/>
      <c r="D45" s="42"/>
      <c r="E45" s="42"/>
      <c r="F45" s="43"/>
      <c r="G45" s="43"/>
      <c r="H45" s="43"/>
      <c r="I45" s="41"/>
      <c r="J45" s="41"/>
      <c r="K45" s="71"/>
      <c r="L45" s="69"/>
      <c r="M45" s="39"/>
      <c r="N45" s="41"/>
      <c r="O45" s="41"/>
      <c r="P45" s="41"/>
      <c r="Q45" s="41"/>
      <c r="R45" s="88"/>
      <c r="S45" s="88"/>
      <c r="T45" s="88"/>
      <c r="U45" s="88"/>
      <c r="V45" s="88"/>
      <c r="W45" s="88"/>
      <c r="X45" s="87"/>
    </row>
    <row r="46" spans="1:26" ht="17.649999999999999" customHeight="1" x14ac:dyDescent="0.15">
      <c r="A46" s="44"/>
      <c r="B46" s="41"/>
      <c r="C46" s="12"/>
      <c r="D46" s="45"/>
      <c r="E46" s="45"/>
      <c r="F46" s="42"/>
      <c r="G46" s="46"/>
      <c r="H46" s="46"/>
      <c r="I46" s="42"/>
      <c r="J46" s="42"/>
      <c r="K46" s="42"/>
      <c r="L46" s="72"/>
      <c r="M46" s="46"/>
      <c r="N46" s="12"/>
      <c r="O46" s="12"/>
      <c r="P46" s="12"/>
      <c r="Q46" s="42"/>
      <c r="R46" s="91"/>
      <c r="S46" s="91"/>
      <c r="T46" s="91"/>
      <c r="U46" s="91"/>
      <c r="V46" s="91"/>
      <c r="W46" s="91"/>
      <c r="X46" s="87"/>
    </row>
    <row r="47" spans="1:26" ht="17.649999999999999" customHeight="1" x14ac:dyDescent="0.15">
      <c r="A47" s="44"/>
      <c r="B47" s="41"/>
      <c r="C47" s="12"/>
      <c r="D47" s="45"/>
      <c r="E47" s="45"/>
      <c r="F47" s="42"/>
      <c r="G47" s="46"/>
      <c r="H47" s="46"/>
      <c r="I47" s="42"/>
      <c r="J47" s="42"/>
      <c r="K47" s="42"/>
      <c r="L47" s="72"/>
      <c r="M47" s="46"/>
      <c r="N47" s="12"/>
      <c r="O47" s="12"/>
      <c r="P47" s="12"/>
      <c r="Q47" s="42"/>
      <c r="R47" s="91"/>
      <c r="S47" s="91"/>
      <c r="T47" s="91"/>
      <c r="U47" s="91"/>
      <c r="V47" s="91"/>
      <c r="W47" s="91"/>
      <c r="X47" s="87"/>
    </row>
    <row r="48" spans="1:26" ht="17.649999999999999" customHeight="1" x14ac:dyDescent="0.15">
      <c r="A48" s="45"/>
      <c r="B48" s="41"/>
      <c r="C48" s="12"/>
      <c r="D48" s="12"/>
      <c r="E48" s="12"/>
      <c r="F48" s="42"/>
      <c r="G48" s="46"/>
      <c r="H48" s="46"/>
      <c r="I48" s="42"/>
      <c r="J48" s="42"/>
      <c r="K48" s="42"/>
      <c r="L48" s="72"/>
      <c r="M48" s="46"/>
      <c r="N48" s="12"/>
      <c r="O48" s="12"/>
      <c r="P48" s="12"/>
      <c r="Q48" s="42"/>
      <c r="R48" s="91"/>
      <c r="S48" s="91"/>
      <c r="T48" s="91"/>
      <c r="U48" s="91"/>
      <c r="V48" s="91"/>
      <c r="W48" s="91"/>
      <c r="X48" s="87"/>
    </row>
  </sheetData>
  <customSheetViews>
    <customSheetView guid="{A82FB63C-2A94-42D5-9C7A-4B6A140511F1}">
      <selection activeCell="AC1" sqref="AC1"/>
      <pageMargins left="0.39305555555555599" right="0.39305555555555599" top="0" bottom="0" header="0.51180555555555596" footer="0.51180555555555596"/>
      <printOptions horizontalCentered="1" verticalCentered="1"/>
      <pageSetup paperSize="9" scale="80" orientation="landscape" r:id="rId1"/>
      <headerFooter alignWithMargins="0"/>
    </customSheetView>
  </customSheetViews>
  <mergeCells count="25">
    <mergeCell ref="X7:X8"/>
    <mergeCell ref="Y7:Y8"/>
    <mergeCell ref="Z7:Z8"/>
    <mergeCell ref="O3:P5"/>
    <mergeCell ref="U7:W7"/>
    <mergeCell ref="N41:P41"/>
    <mergeCell ref="N43:P43"/>
    <mergeCell ref="A7:A8"/>
    <mergeCell ref="B7:B8"/>
    <mergeCell ref="C7:C8"/>
    <mergeCell ref="D7:D8"/>
    <mergeCell ref="E7:E8"/>
    <mergeCell ref="F7:F8"/>
    <mergeCell ref="G7:G8"/>
    <mergeCell ref="L7:L8"/>
    <mergeCell ref="M7:M8"/>
    <mergeCell ref="N7:N8"/>
    <mergeCell ref="C3:E3"/>
    <mergeCell ref="I3:M3"/>
    <mergeCell ref="H7:K7"/>
    <mergeCell ref="O7:Q7"/>
    <mergeCell ref="R7:T7"/>
    <mergeCell ref="Q3:Q4"/>
    <mergeCell ref="R3:R4"/>
    <mergeCell ref="S3:S4"/>
  </mergeCells>
  <phoneticPr fontId="22"/>
  <conditionalFormatting sqref="G9:G11 G18:G38">
    <cfRule type="expression" dxfId="19" priority="3" stopIfTrue="1">
      <formula>ISERROR(G9)</formula>
    </cfRule>
  </conditionalFormatting>
  <conditionalFormatting sqref="G17">
    <cfRule type="expression" dxfId="18" priority="2" stopIfTrue="1">
      <formula>ISERROR(G17)</formula>
    </cfRule>
  </conditionalFormatting>
  <conditionalFormatting sqref="G12:G16">
    <cfRule type="expression" dxfId="17" priority="1" stopIfTrue="1">
      <formula>ISERROR(G12)</formula>
    </cfRule>
  </conditionalFormatting>
  <dataValidations count="1">
    <dataValidation allowBlank="1" showInputMessage="1" showErrorMessage="1" sqref="X7:X48 H46:H48 H9:H38" xr:uid="{00000000-0002-0000-0700-000000000000}"/>
  </dataValidations>
  <printOptions horizontalCentered="1" verticalCentered="1"/>
  <pageMargins left="0.39305555555555599" right="0.39305555555555599" top="0" bottom="0" header="0.51180555555555596" footer="0.51180555555555596"/>
  <pageSetup paperSize="9" scale="80" orientation="landscape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48"/>
  <sheetViews>
    <sheetView topLeftCell="E43" zoomScaleNormal="100" workbookViewId="0">
      <selection activeCell="X11" sqref="X10:X13"/>
    </sheetView>
  </sheetViews>
  <sheetFormatPr defaultColWidth="9" defaultRowHeight="13.5" x14ac:dyDescent="0.15"/>
  <cols>
    <col min="1" max="1" width="8" style="11" customWidth="1"/>
    <col min="2" max="2" width="7.125" style="11" customWidth="1"/>
    <col min="3" max="3" width="9.25" style="11" customWidth="1"/>
    <col min="4" max="4" width="6.625" style="11" customWidth="1"/>
    <col min="5" max="6" width="6.25" style="11" customWidth="1"/>
    <col min="7" max="8" width="5.25" style="11" customWidth="1"/>
    <col min="9" max="11" width="5.375" style="11" customWidth="1"/>
    <col min="12" max="12" width="7.625" style="11" customWidth="1"/>
    <col min="13" max="13" width="5" style="11" customWidth="1"/>
    <col min="14" max="14" width="7.125" style="11" customWidth="1"/>
    <col min="15" max="17" width="3.625" style="11" customWidth="1"/>
    <col min="18" max="18" width="4.25" style="11" customWidth="1"/>
    <col min="19" max="19" width="3.625" style="11" customWidth="1"/>
    <col min="20" max="23" width="4.25" style="11" customWidth="1"/>
    <col min="24" max="24" width="8.625" style="11" customWidth="1"/>
    <col min="25" max="25" width="7.125" style="11" customWidth="1"/>
    <col min="26" max="28" width="6.625" style="11" customWidth="1"/>
    <col min="29" max="16384" width="9" style="11"/>
  </cols>
  <sheetData>
    <row r="1" spans="1:28" ht="19.899999999999999" customHeight="1" x14ac:dyDescent="0.15">
      <c r="A1" s="12" t="s">
        <v>0</v>
      </c>
      <c r="B1" s="12"/>
      <c r="C1" s="12"/>
      <c r="D1" s="12"/>
      <c r="E1" s="12"/>
      <c r="F1" s="13"/>
      <c r="G1" s="13"/>
      <c r="H1" s="13"/>
      <c r="J1" s="47"/>
      <c r="K1" s="47"/>
      <c r="M1" s="47"/>
      <c r="N1" s="47"/>
      <c r="O1" s="47"/>
      <c r="P1" s="47"/>
      <c r="Q1" s="13"/>
    </row>
    <row r="2" spans="1:28" ht="9" customHeight="1" x14ac:dyDescent="0.15">
      <c r="A2" s="14"/>
      <c r="B2" s="14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28" ht="19.899999999999999" customHeight="1" x14ac:dyDescent="0.15">
      <c r="A3" s="15" t="s">
        <v>1</v>
      </c>
      <c r="B3" s="16"/>
      <c r="C3" s="290">
        <f>+'4'!$C$3:$E$3</f>
        <v>0</v>
      </c>
      <c r="D3" s="291"/>
      <c r="E3" s="291"/>
      <c r="F3" s="17"/>
      <c r="G3" s="18" t="s">
        <v>2</v>
      </c>
      <c r="H3" s="14"/>
      <c r="I3" s="292">
        <f>'4'!I3</f>
        <v>0</v>
      </c>
      <c r="J3" s="292"/>
      <c r="K3" s="292"/>
      <c r="L3" s="292"/>
      <c r="M3" s="292"/>
      <c r="N3" s="49"/>
      <c r="O3" s="296" t="s">
        <v>37</v>
      </c>
      <c r="P3" s="297"/>
      <c r="Q3" s="277" t="s">
        <v>4</v>
      </c>
      <c r="R3" s="277" t="s">
        <v>5</v>
      </c>
      <c r="S3" s="277" t="s">
        <v>6</v>
      </c>
      <c r="T3" s="46"/>
      <c r="U3" s="46"/>
      <c r="V3" s="46"/>
      <c r="W3" s="46"/>
    </row>
    <row r="4" spans="1:28" ht="9" customHeight="1" x14ac:dyDescent="0.15">
      <c r="A4" s="19"/>
      <c r="B4" s="19"/>
      <c r="C4" s="19"/>
      <c r="D4" s="19"/>
      <c r="E4" s="19"/>
      <c r="F4" s="13"/>
      <c r="G4" s="13"/>
      <c r="H4" s="14"/>
      <c r="I4" s="14"/>
      <c r="J4" s="14"/>
      <c r="K4" s="14"/>
      <c r="L4" s="14"/>
      <c r="M4" s="13"/>
      <c r="N4" s="49"/>
      <c r="O4" s="298"/>
      <c r="P4" s="299"/>
      <c r="Q4" s="278"/>
      <c r="R4" s="278"/>
      <c r="S4" s="278"/>
      <c r="T4" s="46"/>
      <c r="U4" s="46"/>
      <c r="V4" s="46"/>
      <c r="W4" s="46"/>
    </row>
    <row r="5" spans="1:28" ht="20.25" customHeight="1" x14ac:dyDescent="0.15">
      <c r="A5" s="48" t="str">
        <f>'4'!A5</f>
        <v>令和　年4月1日～令和　年3月31日</v>
      </c>
      <c r="B5" s="20"/>
      <c r="C5" s="20"/>
      <c r="D5" s="20"/>
      <c r="E5" s="20"/>
      <c r="F5" s="20"/>
      <c r="G5" s="21"/>
      <c r="H5" s="22" t="s">
        <v>38</v>
      </c>
      <c r="I5" s="50"/>
      <c r="J5" s="51"/>
      <c r="K5" s="52"/>
      <c r="L5" s="53">
        <f>SUM('11'!$L$39)</f>
        <v>0</v>
      </c>
      <c r="M5" s="17"/>
      <c r="N5" s="49"/>
      <c r="O5" s="300"/>
      <c r="P5" s="301"/>
      <c r="Q5" s="68">
        <f>'11'!Q41</f>
        <v>0</v>
      </c>
      <c r="R5" s="73">
        <f>'11'!T41</f>
        <v>0</v>
      </c>
      <c r="S5" s="73">
        <f>'11'!W41</f>
        <v>0</v>
      </c>
      <c r="T5" s="74"/>
      <c r="U5" s="74"/>
      <c r="V5" s="74"/>
      <c r="W5" s="74"/>
    </row>
    <row r="6" spans="1:28" ht="15.4" customHeight="1" x14ac:dyDescent="0.15">
      <c r="A6" s="13"/>
      <c r="B6" s="13"/>
      <c r="C6" s="13"/>
      <c r="D6" s="13"/>
      <c r="E6" s="13"/>
      <c r="F6" s="13"/>
      <c r="G6" s="13"/>
      <c r="H6" s="19"/>
      <c r="I6" s="19"/>
      <c r="J6" s="19"/>
      <c r="K6" s="19"/>
      <c r="L6" s="19"/>
      <c r="M6" s="13"/>
      <c r="N6" s="54"/>
      <c r="O6" s="54"/>
      <c r="P6" s="54"/>
      <c r="Q6" s="13"/>
    </row>
    <row r="7" spans="1:28" ht="25.5" customHeight="1" x14ac:dyDescent="0.15">
      <c r="A7" s="274" t="s">
        <v>8</v>
      </c>
      <c r="B7" s="281" t="s">
        <v>75</v>
      </c>
      <c r="C7" s="274" t="s">
        <v>9</v>
      </c>
      <c r="D7" s="282" t="s">
        <v>10</v>
      </c>
      <c r="E7" s="282" t="s">
        <v>11</v>
      </c>
      <c r="F7" s="274" t="s">
        <v>12</v>
      </c>
      <c r="G7" s="274" t="s">
        <v>13</v>
      </c>
      <c r="H7" s="274" t="s">
        <v>14</v>
      </c>
      <c r="I7" s="274"/>
      <c r="J7" s="274"/>
      <c r="K7" s="274"/>
      <c r="L7" s="274" t="s">
        <v>15</v>
      </c>
      <c r="M7" s="282" t="s">
        <v>16</v>
      </c>
      <c r="N7" s="284" t="s">
        <v>17</v>
      </c>
      <c r="O7" s="275" t="s">
        <v>18</v>
      </c>
      <c r="P7" s="275"/>
      <c r="Q7" s="275"/>
      <c r="R7" s="276" t="s">
        <v>19</v>
      </c>
      <c r="S7" s="276"/>
      <c r="T7" s="276"/>
      <c r="U7" s="276" t="s">
        <v>20</v>
      </c>
      <c r="V7" s="276"/>
      <c r="W7" s="276"/>
      <c r="X7" s="294" t="s">
        <v>21</v>
      </c>
      <c r="Y7" s="281" t="s">
        <v>75</v>
      </c>
      <c r="Z7" s="281" t="s">
        <v>22</v>
      </c>
      <c r="AB7" s="129" t="s">
        <v>81</v>
      </c>
    </row>
    <row r="8" spans="1:28" ht="24" customHeight="1" x14ac:dyDescent="0.15">
      <c r="A8" s="274"/>
      <c r="B8" s="281"/>
      <c r="C8" s="274"/>
      <c r="D8" s="283"/>
      <c r="E8" s="283"/>
      <c r="F8" s="274"/>
      <c r="G8" s="274"/>
      <c r="H8" s="23" t="s">
        <v>23</v>
      </c>
      <c r="I8" s="23" t="s">
        <v>24</v>
      </c>
      <c r="J8" s="23" t="s">
        <v>25</v>
      </c>
      <c r="K8" s="23" t="s">
        <v>26</v>
      </c>
      <c r="L8" s="274"/>
      <c r="M8" s="283"/>
      <c r="N8" s="284"/>
      <c r="O8" s="55" t="s">
        <v>27</v>
      </c>
      <c r="P8" s="55" t="s">
        <v>28</v>
      </c>
      <c r="Q8" s="55" t="s">
        <v>29</v>
      </c>
      <c r="R8" s="75" t="s">
        <v>27</v>
      </c>
      <c r="S8" s="75" t="s">
        <v>28</v>
      </c>
      <c r="T8" s="75" t="s">
        <v>29</v>
      </c>
      <c r="U8" s="75" t="s">
        <v>27</v>
      </c>
      <c r="V8" s="75" t="s">
        <v>28</v>
      </c>
      <c r="W8" s="75" t="s">
        <v>29</v>
      </c>
      <c r="X8" s="295"/>
      <c r="Y8" s="281"/>
      <c r="Z8" s="281"/>
      <c r="AB8" s="130" t="s">
        <v>82</v>
      </c>
    </row>
    <row r="9" spans="1:28" ht="17.649999999999999" customHeight="1" x14ac:dyDescent="0.15">
      <c r="A9" s="25"/>
      <c r="B9" s="5"/>
      <c r="C9" s="26"/>
      <c r="D9" s="27"/>
      <c r="E9" s="28"/>
      <c r="F9" s="29"/>
      <c r="G9" s="30" t="e">
        <f>$K9/$E9*100</f>
        <v>#DIV/0!</v>
      </c>
      <c r="H9" s="31"/>
      <c r="I9" s="27"/>
      <c r="J9" s="27"/>
      <c r="K9" s="56">
        <f t="shared" ref="K9:K21" si="0">I9*J9</f>
        <v>0</v>
      </c>
      <c r="L9" s="57">
        <f>L5+D9-E9</f>
        <v>0</v>
      </c>
      <c r="M9" s="29"/>
      <c r="N9" s="58"/>
      <c r="O9" s="59"/>
      <c r="P9" s="59"/>
      <c r="Q9" s="27"/>
      <c r="R9" s="76"/>
      <c r="S9" s="27"/>
      <c r="T9" s="27"/>
      <c r="U9" s="27"/>
      <c r="V9" s="27"/>
      <c r="W9" s="27"/>
      <c r="X9" s="55"/>
      <c r="Y9" s="177">
        <f>+ロット別収量!$B4</f>
        <v>0</v>
      </c>
      <c r="Z9" s="92">
        <f>SUMIF($B$9:$B$38,Y9,$E$9:$E$38)</f>
        <v>0</v>
      </c>
      <c r="AB9" s="248">
        <f>+'3'!$AB9</f>
        <v>0</v>
      </c>
    </row>
    <row r="10" spans="1:28" ht="17.649999999999999" customHeight="1" x14ac:dyDescent="0.15">
      <c r="A10" s="25"/>
      <c r="B10" s="5"/>
      <c r="C10" s="5"/>
      <c r="D10" s="27"/>
      <c r="E10" s="28"/>
      <c r="F10" s="29"/>
      <c r="G10" s="30" t="e">
        <f t="shared" ref="G10" si="1">$K10/$E10*100</f>
        <v>#DIV/0!</v>
      </c>
      <c r="H10" s="31"/>
      <c r="I10" s="27"/>
      <c r="J10" s="27"/>
      <c r="K10" s="56">
        <f t="shared" si="0"/>
        <v>0</v>
      </c>
      <c r="L10" s="57">
        <f>L9+D10-E10</f>
        <v>0</v>
      </c>
      <c r="M10" s="29"/>
      <c r="N10" s="58"/>
      <c r="O10" s="59"/>
      <c r="P10" s="59"/>
      <c r="Q10" s="27"/>
      <c r="R10" s="76"/>
      <c r="S10" s="27"/>
      <c r="T10" s="27"/>
      <c r="U10" s="27"/>
      <c r="V10" s="27"/>
      <c r="W10" s="27"/>
      <c r="X10" s="55"/>
      <c r="Y10" s="177">
        <f>+ロット別収量!$B5</f>
        <v>0</v>
      </c>
      <c r="Z10" s="92">
        <f t="shared" ref="Z10" si="2">SUMIF($B$9:$B$38,Y10,$E$9:$E$38)</f>
        <v>0</v>
      </c>
      <c r="AB10" s="248">
        <f>+'3'!$AB10</f>
        <v>0</v>
      </c>
    </row>
    <row r="11" spans="1:28" ht="17.649999999999999" customHeight="1" x14ac:dyDescent="0.15">
      <c r="A11" s="25"/>
      <c r="B11" s="5"/>
      <c r="C11" s="26"/>
      <c r="D11" s="27"/>
      <c r="E11" s="28"/>
      <c r="F11" s="29"/>
      <c r="G11" s="30" t="e">
        <f>$K11/$E11*100</f>
        <v>#DIV/0!</v>
      </c>
      <c r="H11" s="31"/>
      <c r="I11" s="27"/>
      <c r="J11" s="27"/>
      <c r="K11" s="56">
        <f t="shared" si="0"/>
        <v>0</v>
      </c>
      <c r="L11" s="57">
        <f t="shared" ref="L11:L28" si="3">L10+D11-E11</f>
        <v>0</v>
      </c>
      <c r="M11" s="29"/>
      <c r="N11" s="58"/>
      <c r="O11" s="59"/>
      <c r="P11" s="59"/>
      <c r="Q11" s="27"/>
      <c r="R11" s="76"/>
      <c r="S11" s="27"/>
      <c r="T11" s="27"/>
      <c r="U11" s="27"/>
      <c r="V11" s="27"/>
      <c r="W11" s="27"/>
      <c r="X11" s="55"/>
      <c r="Y11" s="177">
        <f>+ロット別収量!$B6</f>
        <v>0</v>
      </c>
      <c r="Z11" s="92">
        <f t="shared" ref="Z11" si="4">SUMIF($B$9:$B$38,Y11,$E$9:$E$38)</f>
        <v>0</v>
      </c>
      <c r="AB11" s="248">
        <f>+'3'!$AB11</f>
        <v>0</v>
      </c>
    </row>
    <row r="12" spans="1:28" ht="17.649999999999999" customHeight="1" x14ac:dyDescent="0.15">
      <c r="A12" s="25"/>
      <c r="B12" s="5"/>
      <c r="C12" s="29"/>
      <c r="D12" s="27"/>
      <c r="E12" s="28"/>
      <c r="F12" s="29"/>
      <c r="G12" s="30" t="e">
        <f>$K12/$E12*100</f>
        <v>#DIV/0!</v>
      </c>
      <c r="H12" s="31"/>
      <c r="I12" s="27"/>
      <c r="J12" s="105"/>
      <c r="K12" s="56">
        <f t="shared" si="0"/>
        <v>0</v>
      </c>
      <c r="L12" s="57">
        <f t="shared" si="3"/>
        <v>0</v>
      </c>
      <c r="M12" s="29"/>
      <c r="N12" s="58"/>
      <c r="O12" s="59"/>
      <c r="P12" s="59"/>
      <c r="Q12" s="27"/>
      <c r="R12" s="76"/>
      <c r="S12" s="105"/>
      <c r="T12" s="27"/>
      <c r="U12" s="27"/>
      <c r="V12" s="27"/>
      <c r="W12" s="27"/>
      <c r="X12" s="55"/>
      <c r="Y12" s="177">
        <f>+ロット別収量!$B7</f>
        <v>0</v>
      </c>
      <c r="Z12" s="92">
        <f t="shared" ref="Z12:Z28" si="5">SUMIF($B$9:$B$38,Y12,$E$9:$E$38)</f>
        <v>0</v>
      </c>
      <c r="AB12" s="248">
        <f>+'3'!$AB12</f>
        <v>0</v>
      </c>
    </row>
    <row r="13" spans="1:28" ht="17.649999999999999" customHeight="1" x14ac:dyDescent="0.15">
      <c r="A13" s="25"/>
      <c r="B13" s="5"/>
      <c r="C13" s="29"/>
      <c r="D13" s="27"/>
      <c r="E13" s="28"/>
      <c r="F13" s="29"/>
      <c r="G13" s="30" t="e">
        <f t="shared" ref="G13:G21" si="6">$K13/$E13*100</f>
        <v>#DIV/0!</v>
      </c>
      <c r="H13" s="31"/>
      <c r="I13" s="27"/>
      <c r="J13" s="105"/>
      <c r="K13" s="56">
        <f t="shared" si="0"/>
        <v>0</v>
      </c>
      <c r="L13" s="57">
        <f t="shared" si="3"/>
        <v>0</v>
      </c>
      <c r="M13" s="29"/>
      <c r="N13" s="58"/>
      <c r="O13" s="59"/>
      <c r="P13" s="59"/>
      <c r="Q13" s="27"/>
      <c r="R13" s="76"/>
      <c r="S13" s="105"/>
      <c r="T13" s="27"/>
      <c r="U13" s="27"/>
      <c r="V13" s="27"/>
      <c r="W13" s="27"/>
      <c r="X13" s="55"/>
      <c r="Y13" s="177">
        <f>+ロット別収量!$B8</f>
        <v>0</v>
      </c>
      <c r="Z13" s="92">
        <f t="shared" si="5"/>
        <v>0</v>
      </c>
      <c r="AB13" s="248">
        <f>+'3'!$AB13</f>
        <v>0</v>
      </c>
    </row>
    <row r="14" spans="1:28" ht="17.649999999999999" customHeight="1" x14ac:dyDescent="0.15">
      <c r="A14" s="25"/>
      <c r="B14" s="5"/>
      <c r="C14" s="29"/>
      <c r="D14" s="27"/>
      <c r="E14" s="28"/>
      <c r="F14" s="29"/>
      <c r="G14" s="30" t="e">
        <f t="shared" si="6"/>
        <v>#DIV/0!</v>
      </c>
      <c r="H14" s="31"/>
      <c r="I14" s="27"/>
      <c r="J14" s="105"/>
      <c r="K14" s="56">
        <f t="shared" si="0"/>
        <v>0</v>
      </c>
      <c r="L14" s="57">
        <f t="shared" si="3"/>
        <v>0</v>
      </c>
      <c r="M14" s="29"/>
      <c r="N14" s="58"/>
      <c r="O14" s="59"/>
      <c r="P14" s="59"/>
      <c r="Q14" s="27"/>
      <c r="R14" s="76"/>
      <c r="S14" s="105"/>
      <c r="T14" s="27"/>
      <c r="U14" s="27"/>
      <c r="V14" s="27"/>
      <c r="W14" s="27"/>
      <c r="X14" s="55"/>
      <c r="Y14" s="177">
        <f>+ロット別収量!$B9</f>
        <v>0</v>
      </c>
      <c r="Z14" s="92">
        <f t="shared" si="5"/>
        <v>0</v>
      </c>
      <c r="AB14" s="248">
        <f>+'3'!$AB14</f>
        <v>0</v>
      </c>
    </row>
    <row r="15" spans="1:28" ht="17.649999999999999" customHeight="1" x14ac:dyDescent="0.15">
      <c r="A15" s="25"/>
      <c r="B15" s="5"/>
      <c r="C15" s="29"/>
      <c r="D15" s="27"/>
      <c r="E15" s="28"/>
      <c r="F15" s="29"/>
      <c r="G15" s="30" t="e">
        <f t="shared" si="6"/>
        <v>#DIV/0!</v>
      </c>
      <c r="H15" s="31"/>
      <c r="I15" s="27"/>
      <c r="J15" s="105"/>
      <c r="K15" s="56">
        <f t="shared" si="0"/>
        <v>0</v>
      </c>
      <c r="L15" s="57">
        <f t="shared" si="3"/>
        <v>0</v>
      </c>
      <c r="M15" s="29"/>
      <c r="N15" s="58"/>
      <c r="O15" s="59"/>
      <c r="P15" s="59"/>
      <c r="Q15" s="27"/>
      <c r="R15" s="76"/>
      <c r="S15" s="105"/>
      <c r="T15" s="27"/>
      <c r="U15" s="27"/>
      <c r="V15" s="27"/>
      <c r="W15" s="27"/>
      <c r="X15" s="55"/>
      <c r="Y15" s="177">
        <f>+ロット別収量!$B10</f>
        <v>0</v>
      </c>
      <c r="Z15" s="92">
        <f t="shared" si="5"/>
        <v>0</v>
      </c>
      <c r="AB15" s="248">
        <f>+'3'!$AB15</f>
        <v>0</v>
      </c>
    </row>
    <row r="16" spans="1:28" ht="17.649999999999999" customHeight="1" x14ac:dyDescent="0.15">
      <c r="A16" s="25"/>
      <c r="B16" s="5"/>
      <c r="C16" s="29"/>
      <c r="D16" s="27"/>
      <c r="E16" s="28"/>
      <c r="F16" s="29"/>
      <c r="G16" s="30" t="e">
        <f t="shared" si="6"/>
        <v>#DIV/0!</v>
      </c>
      <c r="H16" s="31"/>
      <c r="I16" s="27"/>
      <c r="J16" s="105"/>
      <c r="K16" s="56">
        <f t="shared" si="0"/>
        <v>0</v>
      </c>
      <c r="L16" s="57">
        <f t="shared" si="3"/>
        <v>0</v>
      </c>
      <c r="M16" s="29"/>
      <c r="N16" s="58"/>
      <c r="O16" s="59"/>
      <c r="P16" s="59"/>
      <c r="Q16" s="27"/>
      <c r="R16" s="76"/>
      <c r="S16" s="105"/>
      <c r="T16" s="27"/>
      <c r="U16" s="27"/>
      <c r="V16" s="27"/>
      <c r="W16" s="27"/>
      <c r="X16" s="55"/>
      <c r="Y16" s="177">
        <f>+ロット別収量!$B11</f>
        <v>0</v>
      </c>
      <c r="Z16" s="92">
        <f t="shared" si="5"/>
        <v>0</v>
      </c>
      <c r="AB16" s="248">
        <f>+'3'!$AB16</f>
        <v>0</v>
      </c>
    </row>
    <row r="17" spans="1:28" ht="17.649999999999999" customHeight="1" x14ac:dyDescent="0.15">
      <c r="A17" s="25"/>
      <c r="B17" s="5"/>
      <c r="C17" s="29"/>
      <c r="D17" s="27"/>
      <c r="E17" s="28"/>
      <c r="F17" s="29"/>
      <c r="G17" s="30" t="e">
        <f t="shared" si="6"/>
        <v>#DIV/0!</v>
      </c>
      <c r="H17" s="31"/>
      <c r="I17" s="27"/>
      <c r="J17" s="27"/>
      <c r="K17" s="56">
        <f t="shared" si="0"/>
        <v>0</v>
      </c>
      <c r="L17" s="57">
        <f t="shared" si="3"/>
        <v>0</v>
      </c>
      <c r="M17" s="29"/>
      <c r="N17" s="58"/>
      <c r="O17" s="59"/>
      <c r="P17" s="59"/>
      <c r="Q17" s="27"/>
      <c r="R17" s="76"/>
      <c r="S17" s="27"/>
      <c r="T17" s="27"/>
      <c r="U17" s="27"/>
      <c r="V17" s="27"/>
      <c r="W17" s="27"/>
      <c r="X17" s="55"/>
      <c r="Y17" s="177">
        <f>+ロット別収量!$B12</f>
        <v>0</v>
      </c>
      <c r="Z17" s="92">
        <f t="shared" si="5"/>
        <v>0</v>
      </c>
      <c r="AB17" s="248">
        <f>+'3'!$AB17</f>
        <v>0</v>
      </c>
    </row>
    <row r="18" spans="1:28" ht="17.649999999999999" customHeight="1" x14ac:dyDescent="0.15">
      <c r="A18" s="25"/>
      <c r="B18" s="5"/>
      <c r="C18" s="26"/>
      <c r="D18" s="27"/>
      <c r="E18" s="28"/>
      <c r="F18" s="29"/>
      <c r="G18" s="30" t="e">
        <f t="shared" si="6"/>
        <v>#DIV/0!</v>
      </c>
      <c r="H18" s="31"/>
      <c r="I18" s="27"/>
      <c r="J18" s="27"/>
      <c r="K18" s="56">
        <f t="shared" si="0"/>
        <v>0</v>
      </c>
      <c r="L18" s="57">
        <f t="shared" si="3"/>
        <v>0</v>
      </c>
      <c r="M18" s="29"/>
      <c r="N18" s="58"/>
      <c r="O18" s="59"/>
      <c r="P18" s="59"/>
      <c r="Q18" s="27"/>
      <c r="R18" s="76"/>
      <c r="S18" s="27"/>
      <c r="T18" s="27"/>
      <c r="U18" s="27"/>
      <c r="V18" s="27"/>
      <c r="W18" s="27"/>
      <c r="X18" s="55"/>
      <c r="Y18" s="177">
        <f>+ロット別収量!$B13</f>
        <v>0</v>
      </c>
      <c r="Z18" s="92">
        <f t="shared" si="5"/>
        <v>0</v>
      </c>
      <c r="AB18" s="248">
        <f>+'3'!$AB18</f>
        <v>0</v>
      </c>
    </row>
    <row r="19" spans="1:28" ht="17.649999999999999" customHeight="1" x14ac:dyDescent="0.15">
      <c r="A19" s="25"/>
      <c r="B19" s="5"/>
      <c r="C19" s="29"/>
      <c r="D19" s="27"/>
      <c r="E19" s="28"/>
      <c r="F19" s="29"/>
      <c r="G19" s="30" t="e">
        <f t="shared" si="6"/>
        <v>#DIV/0!</v>
      </c>
      <c r="H19" s="31"/>
      <c r="I19" s="27"/>
      <c r="J19" s="27"/>
      <c r="K19" s="56">
        <f t="shared" si="0"/>
        <v>0</v>
      </c>
      <c r="L19" s="57">
        <f t="shared" si="3"/>
        <v>0</v>
      </c>
      <c r="M19" s="29"/>
      <c r="N19" s="58"/>
      <c r="O19" s="59"/>
      <c r="P19" s="59"/>
      <c r="Q19" s="27"/>
      <c r="R19" s="76"/>
      <c r="S19" s="27"/>
      <c r="T19" s="27"/>
      <c r="U19" s="27"/>
      <c r="V19" s="27"/>
      <c r="W19" s="27"/>
      <c r="X19" s="55"/>
      <c r="Y19" s="177">
        <f>+ロット別収量!$B14</f>
        <v>0</v>
      </c>
      <c r="Z19" s="92">
        <f t="shared" si="5"/>
        <v>0</v>
      </c>
      <c r="AB19" s="248">
        <f>+'3'!$AB19</f>
        <v>0</v>
      </c>
    </row>
    <row r="20" spans="1:28" ht="17.649999999999999" customHeight="1" x14ac:dyDescent="0.15">
      <c r="A20" s="25"/>
      <c r="B20" s="5"/>
      <c r="C20" s="29"/>
      <c r="D20" s="27"/>
      <c r="E20" s="28"/>
      <c r="F20" s="29"/>
      <c r="G20" s="30" t="e">
        <f t="shared" si="6"/>
        <v>#DIV/0!</v>
      </c>
      <c r="H20" s="31"/>
      <c r="I20" s="27"/>
      <c r="J20" s="27"/>
      <c r="K20" s="56">
        <f t="shared" si="0"/>
        <v>0</v>
      </c>
      <c r="L20" s="57">
        <f t="shared" si="3"/>
        <v>0</v>
      </c>
      <c r="M20" s="29"/>
      <c r="N20" s="58"/>
      <c r="O20" s="59"/>
      <c r="P20" s="59"/>
      <c r="Q20" s="27"/>
      <c r="R20" s="76"/>
      <c r="S20" s="27"/>
      <c r="T20" s="27"/>
      <c r="U20" s="27"/>
      <c r="V20" s="27"/>
      <c r="W20" s="27"/>
      <c r="X20" s="55"/>
      <c r="Y20" s="177">
        <f>+ロット別収量!$B15</f>
        <v>0</v>
      </c>
      <c r="Z20" s="92">
        <f t="shared" si="5"/>
        <v>0</v>
      </c>
      <c r="AB20" s="248">
        <f>+'3'!$AB20</f>
        <v>0</v>
      </c>
    </row>
    <row r="21" spans="1:28" ht="17.649999999999999" customHeight="1" x14ac:dyDescent="0.15">
      <c r="A21" s="25"/>
      <c r="B21" s="5"/>
      <c r="C21" s="29"/>
      <c r="D21" s="27"/>
      <c r="E21" s="28"/>
      <c r="F21" s="29"/>
      <c r="G21" s="30" t="e">
        <f t="shared" si="6"/>
        <v>#DIV/0!</v>
      </c>
      <c r="H21" s="31"/>
      <c r="I21" s="27"/>
      <c r="J21" s="27"/>
      <c r="K21" s="56">
        <f t="shared" si="0"/>
        <v>0</v>
      </c>
      <c r="L21" s="57">
        <f t="shared" si="3"/>
        <v>0</v>
      </c>
      <c r="M21" s="29"/>
      <c r="N21" s="58"/>
      <c r="O21" s="59"/>
      <c r="P21" s="59"/>
      <c r="Q21" s="27"/>
      <c r="R21" s="76"/>
      <c r="S21" s="27"/>
      <c r="T21" s="27"/>
      <c r="U21" s="27"/>
      <c r="V21" s="27"/>
      <c r="W21" s="27"/>
      <c r="X21" s="55"/>
      <c r="Y21" s="177">
        <f>+ロット別収量!$B16</f>
        <v>0</v>
      </c>
      <c r="Z21" s="92">
        <f t="shared" si="5"/>
        <v>0</v>
      </c>
      <c r="AB21" s="248">
        <f>+'3'!$AB21</f>
        <v>0</v>
      </c>
    </row>
    <row r="22" spans="1:28" ht="17.649999999999999" customHeight="1" x14ac:dyDescent="0.15">
      <c r="A22" s="25"/>
      <c r="B22" s="5"/>
      <c r="C22" s="26"/>
      <c r="D22" s="27"/>
      <c r="E22" s="28"/>
      <c r="F22" s="29"/>
      <c r="G22" s="30" t="e">
        <f t="shared" ref="G22:G38" si="7">$K22/$E22*100</f>
        <v>#DIV/0!</v>
      </c>
      <c r="H22" s="31"/>
      <c r="I22" s="27"/>
      <c r="J22" s="27"/>
      <c r="K22" s="56">
        <f t="shared" ref="K22:K28" si="8">I22*J22</f>
        <v>0</v>
      </c>
      <c r="L22" s="57">
        <f t="shared" si="3"/>
        <v>0</v>
      </c>
      <c r="M22" s="29"/>
      <c r="N22" s="58"/>
      <c r="O22" s="59"/>
      <c r="P22" s="59"/>
      <c r="Q22" s="27"/>
      <c r="R22" s="76"/>
      <c r="S22" s="27"/>
      <c r="T22" s="27"/>
      <c r="U22" s="27"/>
      <c r="V22" s="27"/>
      <c r="W22" s="27"/>
      <c r="X22" s="55"/>
      <c r="Y22" s="177">
        <f>+ロット別収量!$B17</f>
        <v>0</v>
      </c>
      <c r="Z22" s="92">
        <f t="shared" si="5"/>
        <v>0</v>
      </c>
      <c r="AB22" s="248">
        <f>+'3'!$AB22</f>
        <v>0</v>
      </c>
    </row>
    <row r="23" spans="1:28" ht="17.649999999999999" customHeight="1" x14ac:dyDescent="0.15">
      <c r="A23" s="25"/>
      <c r="B23" s="5"/>
      <c r="C23" s="29"/>
      <c r="D23" s="27"/>
      <c r="E23" s="28"/>
      <c r="F23" s="29"/>
      <c r="G23" s="30" t="e">
        <f t="shared" si="7"/>
        <v>#DIV/0!</v>
      </c>
      <c r="H23" s="31"/>
      <c r="I23" s="27"/>
      <c r="J23" s="27"/>
      <c r="K23" s="56">
        <f t="shared" si="8"/>
        <v>0</v>
      </c>
      <c r="L23" s="57">
        <f t="shared" si="3"/>
        <v>0</v>
      </c>
      <c r="M23" s="29"/>
      <c r="N23" s="58"/>
      <c r="O23" s="59"/>
      <c r="P23" s="59"/>
      <c r="Q23" s="27"/>
      <c r="R23" s="76"/>
      <c r="S23" s="27"/>
      <c r="T23" s="27"/>
      <c r="U23" s="27"/>
      <c r="V23" s="27"/>
      <c r="W23" s="27"/>
      <c r="X23" s="55"/>
      <c r="Y23" s="177">
        <f>+ロット別収量!$B18</f>
        <v>0</v>
      </c>
      <c r="Z23" s="92">
        <f t="shared" si="5"/>
        <v>0</v>
      </c>
      <c r="AB23" s="248">
        <f>+'3'!$AB23</f>
        <v>0</v>
      </c>
    </row>
    <row r="24" spans="1:28" ht="17.649999999999999" customHeight="1" x14ac:dyDescent="0.15">
      <c r="A24" s="25"/>
      <c r="B24" s="5"/>
      <c r="C24" s="29"/>
      <c r="D24" s="27"/>
      <c r="E24" s="28"/>
      <c r="F24" s="29"/>
      <c r="G24" s="30" t="e">
        <f t="shared" si="7"/>
        <v>#DIV/0!</v>
      </c>
      <c r="H24" s="31"/>
      <c r="I24" s="27"/>
      <c r="J24" s="27"/>
      <c r="K24" s="56">
        <f t="shared" si="8"/>
        <v>0</v>
      </c>
      <c r="L24" s="57">
        <f t="shared" si="3"/>
        <v>0</v>
      </c>
      <c r="M24" s="29"/>
      <c r="N24" s="58"/>
      <c r="O24" s="59"/>
      <c r="P24" s="59"/>
      <c r="Q24" s="27"/>
      <c r="R24" s="76"/>
      <c r="S24" s="27"/>
      <c r="T24" s="27"/>
      <c r="U24" s="27"/>
      <c r="V24" s="27"/>
      <c r="W24" s="27"/>
      <c r="X24" s="55"/>
      <c r="Y24" s="177">
        <f>+ロット別収量!$B19</f>
        <v>0</v>
      </c>
      <c r="Z24" s="92">
        <f t="shared" si="5"/>
        <v>0</v>
      </c>
      <c r="AB24" s="248">
        <f>+'3'!$AB24</f>
        <v>0</v>
      </c>
    </row>
    <row r="25" spans="1:28" ht="17.649999999999999" customHeight="1" x14ac:dyDescent="0.15">
      <c r="A25" s="25"/>
      <c r="B25" s="5"/>
      <c r="C25" s="29"/>
      <c r="D25" s="27"/>
      <c r="E25" s="28"/>
      <c r="F25" s="29"/>
      <c r="G25" s="30" t="e">
        <f t="shared" si="7"/>
        <v>#DIV/0!</v>
      </c>
      <c r="H25" s="31"/>
      <c r="I25" s="27"/>
      <c r="J25" s="27"/>
      <c r="K25" s="56">
        <f t="shared" si="8"/>
        <v>0</v>
      </c>
      <c r="L25" s="57">
        <f t="shared" si="3"/>
        <v>0</v>
      </c>
      <c r="M25" s="29"/>
      <c r="N25" s="58"/>
      <c r="O25" s="59"/>
      <c r="P25" s="59"/>
      <c r="Q25" s="27"/>
      <c r="R25" s="76"/>
      <c r="S25" s="27"/>
      <c r="T25" s="27"/>
      <c r="U25" s="27"/>
      <c r="V25" s="27"/>
      <c r="W25" s="27"/>
      <c r="X25" s="55"/>
      <c r="Y25" s="177">
        <f>+ロット別収量!$B20</f>
        <v>0</v>
      </c>
      <c r="Z25" s="92">
        <f t="shared" si="5"/>
        <v>0</v>
      </c>
      <c r="AB25" s="248">
        <f>+'3'!$AB25</f>
        <v>0</v>
      </c>
    </row>
    <row r="26" spans="1:28" ht="17.649999999999999" customHeight="1" x14ac:dyDescent="0.15">
      <c r="A26" s="25"/>
      <c r="B26" s="5"/>
      <c r="C26" s="29"/>
      <c r="D26" s="27"/>
      <c r="E26" s="28"/>
      <c r="F26" s="29"/>
      <c r="G26" s="30" t="e">
        <f t="shared" si="7"/>
        <v>#DIV/0!</v>
      </c>
      <c r="H26" s="31"/>
      <c r="I26" s="27"/>
      <c r="J26" s="27"/>
      <c r="K26" s="56">
        <f t="shared" si="8"/>
        <v>0</v>
      </c>
      <c r="L26" s="57">
        <f t="shared" si="3"/>
        <v>0</v>
      </c>
      <c r="M26" s="29"/>
      <c r="N26" s="58"/>
      <c r="O26" s="59"/>
      <c r="P26" s="59"/>
      <c r="Q26" s="27"/>
      <c r="R26" s="76"/>
      <c r="S26" s="27"/>
      <c r="T26" s="27"/>
      <c r="U26" s="27"/>
      <c r="V26" s="27"/>
      <c r="W26" s="27"/>
      <c r="X26" s="55"/>
      <c r="Y26" s="177">
        <f>+ロット別収量!$B21</f>
        <v>0</v>
      </c>
      <c r="Z26" s="92">
        <f t="shared" si="5"/>
        <v>0</v>
      </c>
      <c r="AB26" s="248">
        <f>+'3'!$AB26</f>
        <v>0</v>
      </c>
    </row>
    <row r="27" spans="1:28" ht="17.649999999999999" customHeight="1" x14ac:dyDescent="0.15">
      <c r="A27" s="25"/>
      <c r="B27" s="5"/>
      <c r="C27" s="29"/>
      <c r="D27" s="27"/>
      <c r="E27" s="28"/>
      <c r="F27" s="29"/>
      <c r="G27" s="30" t="e">
        <f t="shared" si="7"/>
        <v>#DIV/0!</v>
      </c>
      <c r="H27" s="31"/>
      <c r="I27" s="27"/>
      <c r="J27" s="27"/>
      <c r="K27" s="56">
        <f t="shared" si="8"/>
        <v>0</v>
      </c>
      <c r="L27" s="57">
        <f t="shared" si="3"/>
        <v>0</v>
      </c>
      <c r="M27" s="29"/>
      <c r="N27" s="58"/>
      <c r="O27" s="59"/>
      <c r="P27" s="59"/>
      <c r="Q27" s="27"/>
      <c r="R27" s="76"/>
      <c r="S27" s="27"/>
      <c r="T27" s="27"/>
      <c r="U27" s="27"/>
      <c r="V27" s="27"/>
      <c r="W27" s="27"/>
      <c r="X27" s="55"/>
      <c r="Y27" s="177">
        <f>+ロット別収量!$B22</f>
        <v>0</v>
      </c>
      <c r="Z27" s="92">
        <f t="shared" si="5"/>
        <v>0</v>
      </c>
      <c r="AB27" s="248">
        <f>+'3'!$AB27</f>
        <v>0</v>
      </c>
    </row>
    <row r="28" spans="1:28" ht="17.649999999999999" customHeight="1" x14ac:dyDescent="0.15">
      <c r="A28" s="25"/>
      <c r="B28" s="5"/>
      <c r="C28" s="29"/>
      <c r="D28" s="27"/>
      <c r="E28" s="28"/>
      <c r="F28" s="29"/>
      <c r="G28" s="30" t="e">
        <f t="shared" si="7"/>
        <v>#DIV/0!</v>
      </c>
      <c r="H28" s="31"/>
      <c r="I28" s="27"/>
      <c r="J28" s="27"/>
      <c r="K28" s="56">
        <f t="shared" si="8"/>
        <v>0</v>
      </c>
      <c r="L28" s="57">
        <f t="shared" si="3"/>
        <v>0</v>
      </c>
      <c r="M28" s="29"/>
      <c r="N28" s="58"/>
      <c r="O28" s="59"/>
      <c r="P28" s="59"/>
      <c r="Q28" s="27"/>
      <c r="R28" s="76"/>
      <c r="S28" s="27"/>
      <c r="T28" s="27"/>
      <c r="U28" s="27"/>
      <c r="V28" s="27"/>
      <c r="W28" s="27"/>
      <c r="X28" s="55"/>
      <c r="Y28" s="177">
        <f>+ロット別収量!$B23</f>
        <v>0</v>
      </c>
      <c r="Z28" s="92">
        <f t="shared" si="5"/>
        <v>0</v>
      </c>
      <c r="AB28" s="248">
        <f>+'3'!$AB28</f>
        <v>0</v>
      </c>
    </row>
    <row r="29" spans="1:28" ht="17.649999999999999" customHeight="1" x14ac:dyDescent="0.15">
      <c r="A29" s="25"/>
      <c r="B29" s="5"/>
      <c r="C29" s="29"/>
      <c r="D29" s="27"/>
      <c r="E29" s="28"/>
      <c r="F29" s="29"/>
      <c r="G29" s="30" t="e">
        <f t="shared" si="7"/>
        <v>#DIV/0!</v>
      </c>
      <c r="H29" s="31"/>
      <c r="I29" s="27"/>
      <c r="J29" s="27"/>
      <c r="K29" s="56">
        <f t="shared" ref="K29" si="9">I29*J29</f>
        <v>0</v>
      </c>
      <c r="L29" s="57">
        <f t="shared" ref="L29:L38" si="10">L28+D29-E29</f>
        <v>0</v>
      </c>
      <c r="M29" s="29"/>
      <c r="N29" s="58"/>
      <c r="O29" s="59"/>
      <c r="P29" s="59"/>
      <c r="Q29" s="27"/>
      <c r="R29" s="76"/>
      <c r="S29" s="27"/>
      <c r="T29" s="27"/>
      <c r="U29" s="27"/>
      <c r="V29" s="27"/>
      <c r="W29" s="27"/>
      <c r="X29" s="55"/>
      <c r="Y29" s="5"/>
      <c r="Z29" s="93"/>
    </row>
    <row r="30" spans="1:28" ht="17.649999999999999" customHeight="1" x14ac:dyDescent="0.15">
      <c r="A30" s="25"/>
      <c r="B30" s="5"/>
      <c r="C30" s="29"/>
      <c r="D30" s="27"/>
      <c r="E30" s="28"/>
      <c r="F30" s="29"/>
      <c r="G30" s="30" t="e">
        <f t="shared" si="7"/>
        <v>#DIV/0!</v>
      </c>
      <c r="H30" s="31"/>
      <c r="I30" s="27"/>
      <c r="J30" s="27"/>
      <c r="K30" s="56">
        <f t="shared" ref="K30" si="11">I30*J30</f>
        <v>0</v>
      </c>
      <c r="L30" s="57">
        <f t="shared" si="10"/>
        <v>0</v>
      </c>
      <c r="M30" s="29"/>
      <c r="N30" s="58"/>
      <c r="O30" s="59"/>
      <c r="P30" s="59"/>
      <c r="Q30" s="27"/>
      <c r="R30" s="76"/>
      <c r="S30" s="27"/>
      <c r="T30" s="27"/>
      <c r="U30" s="27"/>
      <c r="V30" s="27"/>
      <c r="W30" s="27"/>
      <c r="X30" s="55"/>
      <c r="Y30" s="5"/>
      <c r="Z30" s="93"/>
    </row>
    <row r="31" spans="1:28" ht="17.649999999999999" customHeight="1" x14ac:dyDescent="0.15">
      <c r="A31" s="25"/>
      <c r="B31" s="5"/>
      <c r="C31" s="29"/>
      <c r="D31" s="27"/>
      <c r="E31" s="28"/>
      <c r="F31" s="29"/>
      <c r="G31" s="30" t="e">
        <f t="shared" si="7"/>
        <v>#DIV/0!</v>
      </c>
      <c r="H31" s="31"/>
      <c r="I31" s="27"/>
      <c r="J31" s="27"/>
      <c r="K31" s="56">
        <f t="shared" ref="K31:K38" si="12">I31*J31</f>
        <v>0</v>
      </c>
      <c r="L31" s="57">
        <f t="shared" si="10"/>
        <v>0</v>
      </c>
      <c r="M31" s="29"/>
      <c r="N31" s="58"/>
      <c r="O31" s="59"/>
      <c r="P31" s="59"/>
      <c r="Q31" s="27"/>
      <c r="R31" s="76"/>
      <c r="S31" s="27"/>
      <c r="T31" s="27"/>
      <c r="U31" s="27"/>
      <c r="V31" s="27"/>
      <c r="W31" s="27"/>
      <c r="X31" s="55"/>
      <c r="Y31" s="5"/>
      <c r="Z31" s="93"/>
    </row>
    <row r="32" spans="1:28" ht="17.649999999999999" customHeight="1" x14ac:dyDescent="0.15">
      <c r="A32" s="25"/>
      <c r="B32" s="5"/>
      <c r="C32" s="29"/>
      <c r="D32" s="27"/>
      <c r="E32" s="28"/>
      <c r="F32" s="29"/>
      <c r="G32" s="30" t="e">
        <f t="shared" si="7"/>
        <v>#DIV/0!</v>
      </c>
      <c r="H32" s="31"/>
      <c r="I32" s="27"/>
      <c r="J32" s="27"/>
      <c r="K32" s="56">
        <f t="shared" si="12"/>
        <v>0</v>
      </c>
      <c r="L32" s="57">
        <f t="shared" si="10"/>
        <v>0</v>
      </c>
      <c r="M32" s="29"/>
      <c r="N32" s="58"/>
      <c r="O32" s="59"/>
      <c r="P32" s="59"/>
      <c r="Q32" s="27"/>
      <c r="R32" s="76"/>
      <c r="S32" s="27"/>
      <c r="T32" s="27"/>
      <c r="U32" s="27"/>
      <c r="V32" s="27"/>
      <c r="W32" s="27"/>
      <c r="X32" s="55"/>
      <c r="Y32" s="5"/>
      <c r="Z32" s="93"/>
    </row>
    <row r="33" spans="1:26" ht="17.649999999999999" customHeight="1" x14ac:dyDescent="0.15">
      <c r="A33" s="25"/>
      <c r="B33" s="5"/>
      <c r="C33" s="29"/>
      <c r="D33" s="27"/>
      <c r="E33" s="28"/>
      <c r="F33" s="29"/>
      <c r="G33" s="30" t="e">
        <f t="shared" si="7"/>
        <v>#DIV/0!</v>
      </c>
      <c r="H33" s="31"/>
      <c r="I33" s="27"/>
      <c r="J33" s="27"/>
      <c r="K33" s="56">
        <f t="shared" si="12"/>
        <v>0</v>
      </c>
      <c r="L33" s="57">
        <f t="shared" si="10"/>
        <v>0</v>
      </c>
      <c r="M33" s="29"/>
      <c r="N33" s="58"/>
      <c r="O33" s="59"/>
      <c r="P33" s="59"/>
      <c r="Q33" s="27"/>
      <c r="R33" s="76"/>
      <c r="S33" s="27"/>
      <c r="T33" s="27"/>
      <c r="U33" s="27"/>
      <c r="V33" s="27"/>
      <c r="W33" s="27"/>
      <c r="X33" s="55"/>
      <c r="Y33" s="5"/>
      <c r="Z33" s="93"/>
    </row>
    <row r="34" spans="1:26" ht="17.649999999999999" customHeight="1" x14ac:dyDescent="0.15">
      <c r="A34" s="25"/>
      <c r="B34" s="5"/>
      <c r="C34" s="29"/>
      <c r="D34" s="27"/>
      <c r="E34" s="28"/>
      <c r="F34" s="29"/>
      <c r="G34" s="30" t="e">
        <f t="shared" si="7"/>
        <v>#DIV/0!</v>
      </c>
      <c r="H34" s="31"/>
      <c r="I34" s="27"/>
      <c r="J34" s="27"/>
      <c r="K34" s="56">
        <f t="shared" si="12"/>
        <v>0</v>
      </c>
      <c r="L34" s="57">
        <f t="shared" si="10"/>
        <v>0</v>
      </c>
      <c r="M34" s="29"/>
      <c r="N34" s="58"/>
      <c r="O34" s="59"/>
      <c r="P34" s="59"/>
      <c r="Q34" s="27"/>
      <c r="R34" s="76"/>
      <c r="S34" s="27"/>
      <c r="T34" s="27"/>
      <c r="U34" s="27"/>
      <c r="V34" s="27"/>
      <c r="W34" s="27"/>
      <c r="X34" s="55"/>
      <c r="Y34" s="5"/>
      <c r="Z34" s="93"/>
    </row>
    <row r="35" spans="1:26" ht="17.649999999999999" customHeight="1" x14ac:dyDescent="0.15">
      <c r="A35" s="25"/>
      <c r="B35" s="5"/>
      <c r="C35" s="29"/>
      <c r="D35" s="27"/>
      <c r="E35" s="28"/>
      <c r="F35" s="29"/>
      <c r="G35" s="30" t="e">
        <f t="shared" si="7"/>
        <v>#DIV/0!</v>
      </c>
      <c r="H35" s="31"/>
      <c r="I35" s="27"/>
      <c r="J35" s="27"/>
      <c r="K35" s="56">
        <f t="shared" si="12"/>
        <v>0</v>
      </c>
      <c r="L35" s="57">
        <f t="shared" si="10"/>
        <v>0</v>
      </c>
      <c r="M35" s="29"/>
      <c r="N35" s="58"/>
      <c r="O35" s="59"/>
      <c r="P35" s="59"/>
      <c r="Q35" s="27"/>
      <c r="R35" s="76"/>
      <c r="S35" s="27"/>
      <c r="T35" s="27"/>
      <c r="U35" s="27"/>
      <c r="V35" s="27"/>
      <c r="W35" s="27"/>
      <c r="X35" s="55"/>
      <c r="Y35" s="5"/>
      <c r="Z35" s="93"/>
    </row>
    <row r="36" spans="1:26" ht="17.649999999999999" customHeight="1" x14ac:dyDescent="0.15">
      <c r="A36" s="25"/>
      <c r="B36" s="5"/>
      <c r="C36" s="29"/>
      <c r="D36" s="27"/>
      <c r="E36" s="28"/>
      <c r="F36" s="29"/>
      <c r="G36" s="30" t="e">
        <f t="shared" si="7"/>
        <v>#DIV/0!</v>
      </c>
      <c r="H36" s="31"/>
      <c r="I36" s="27"/>
      <c r="J36" s="27"/>
      <c r="K36" s="56">
        <f t="shared" si="12"/>
        <v>0</v>
      </c>
      <c r="L36" s="57">
        <f t="shared" si="10"/>
        <v>0</v>
      </c>
      <c r="M36" s="29"/>
      <c r="N36" s="58"/>
      <c r="O36" s="59"/>
      <c r="P36" s="59"/>
      <c r="Q36" s="27"/>
      <c r="R36" s="76"/>
      <c r="S36" s="27"/>
      <c r="T36" s="27"/>
      <c r="U36" s="27"/>
      <c r="V36" s="27"/>
      <c r="W36" s="27"/>
      <c r="X36" s="55"/>
      <c r="Y36" s="5"/>
      <c r="Z36" s="93"/>
    </row>
    <row r="37" spans="1:26" ht="17.649999999999999" customHeight="1" x14ac:dyDescent="0.15">
      <c r="A37" s="25"/>
      <c r="B37" s="5"/>
      <c r="C37" s="29"/>
      <c r="D37" s="27"/>
      <c r="E37" s="28"/>
      <c r="F37" s="29"/>
      <c r="G37" s="30" t="e">
        <f t="shared" si="7"/>
        <v>#DIV/0!</v>
      </c>
      <c r="H37" s="31"/>
      <c r="I37" s="27"/>
      <c r="J37" s="27"/>
      <c r="K37" s="56">
        <f t="shared" si="12"/>
        <v>0</v>
      </c>
      <c r="L37" s="57">
        <f t="shared" si="10"/>
        <v>0</v>
      </c>
      <c r="M37" s="29"/>
      <c r="N37" s="58"/>
      <c r="O37" s="59"/>
      <c r="P37" s="59"/>
      <c r="Q37" s="27"/>
      <c r="R37" s="76"/>
      <c r="S37" s="27"/>
      <c r="T37" s="27"/>
      <c r="U37" s="27"/>
      <c r="V37" s="27"/>
      <c r="W37" s="27"/>
      <c r="X37" s="55"/>
      <c r="Y37" s="5"/>
      <c r="Z37" s="93"/>
    </row>
    <row r="38" spans="1:26" ht="17.649999999999999" customHeight="1" x14ac:dyDescent="0.15">
      <c r="A38" s="25"/>
      <c r="B38" s="5"/>
      <c r="C38" s="29"/>
      <c r="D38" s="27"/>
      <c r="E38" s="28"/>
      <c r="F38" s="29"/>
      <c r="G38" s="30" t="e">
        <f t="shared" si="7"/>
        <v>#DIV/0!</v>
      </c>
      <c r="H38" s="31"/>
      <c r="I38" s="27"/>
      <c r="J38" s="27"/>
      <c r="K38" s="56">
        <f t="shared" si="12"/>
        <v>0</v>
      </c>
      <c r="L38" s="57">
        <f t="shared" si="10"/>
        <v>0</v>
      </c>
      <c r="M38" s="29"/>
      <c r="N38" s="58"/>
      <c r="O38" s="59"/>
      <c r="P38" s="59"/>
      <c r="Q38" s="27"/>
      <c r="R38" s="76"/>
      <c r="S38" s="27"/>
      <c r="T38" s="27"/>
      <c r="U38" s="27"/>
      <c r="V38" s="27"/>
      <c r="W38" s="27"/>
      <c r="X38" s="55"/>
      <c r="Y38" s="5"/>
      <c r="Z38" s="93"/>
    </row>
    <row r="39" spans="1:26" ht="17.649999999999999" customHeight="1" x14ac:dyDescent="0.15">
      <c r="A39" s="29" t="s">
        <v>31</v>
      </c>
      <c r="B39" s="5"/>
      <c r="C39" s="29"/>
      <c r="D39" s="32">
        <f>SUM(D9:D38)</f>
        <v>0</v>
      </c>
      <c r="E39" s="132">
        <f>SUM(E9:E38)</f>
        <v>0</v>
      </c>
      <c r="F39" s="29"/>
      <c r="G39" s="33"/>
      <c r="H39" s="33"/>
      <c r="I39" s="33"/>
      <c r="J39" s="60">
        <f>SUM(J9:J38)</f>
        <v>0</v>
      </c>
      <c r="K39" s="61">
        <f>SUM(K9:K38)</f>
        <v>0</v>
      </c>
      <c r="L39" s="57">
        <f>L38</f>
        <v>0</v>
      </c>
      <c r="M39" s="62"/>
      <c r="N39" s="58"/>
      <c r="O39" s="63">
        <f t="shared" ref="O39" si="13">SUM(O9:O38)</f>
        <v>0</v>
      </c>
      <c r="P39" s="63">
        <f t="shared" ref="P39" si="14">SUM(P9:P38)</f>
        <v>0</v>
      </c>
      <c r="Q39" s="77">
        <f t="shared" ref="Q39:W39" si="15">SUM(Q9:Q38)</f>
        <v>0</v>
      </c>
      <c r="R39" s="78">
        <f t="shared" si="15"/>
        <v>0</v>
      </c>
      <c r="S39" s="79">
        <f t="shared" si="15"/>
        <v>0</v>
      </c>
      <c r="T39" s="79">
        <f t="shared" si="15"/>
        <v>0</v>
      </c>
      <c r="U39" s="78">
        <f t="shared" si="15"/>
        <v>0</v>
      </c>
      <c r="V39" s="79">
        <f t="shared" si="15"/>
        <v>0</v>
      </c>
      <c r="W39" s="79">
        <f t="shared" si="15"/>
        <v>0</v>
      </c>
      <c r="X39" s="80"/>
      <c r="Y39" s="5"/>
      <c r="Z39" s="134">
        <f>SUM(Z9:Z38)</f>
        <v>0</v>
      </c>
    </row>
    <row r="40" spans="1:26" ht="17.649999999999999" customHeight="1" x14ac:dyDescent="0.15">
      <c r="A40" s="34"/>
      <c r="B40" s="34"/>
      <c r="C40" s="35"/>
      <c r="D40" s="35"/>
      <c r="E40" s="35"/>
      <c r="F40" s="36"/>
      <c r="G40" s="11">
        <f>COUNTIFS(G9:G38,"&gt;100")</f>
        <v>0</v>
      </c>
      <c r="H40" s="37"/>
      <c r="I40" s="37"/>
      <c r="J40" s="64"/>
      <c r="K40" s="36"/>
      <c r="L40" s="65"/>
      <c r="M40" s="35"/>
      <c r="N40" s="34"/>
      <c r="O40" s="34"/>
      <c r="P40" s="34"/>
      <c r="Q40" s="81">
        <f>P39+Q39</f>
        <v>0</v>
      </c>
      <c r="R40" s="82"/>
      <c r="S40" s="82"/>
      <c r="T40" s="79">
        <f>S39+T39</f>
        <v>0</v>
      </c>
      <c r="U40" s="83"/>
      <c r="V40" s="83"/>
      <c r="W40" s="79">
        <f>V39+W39</f>
        <v>0</v>
      </c>
      <c r="X40" s="82"/>
      <c r="Y40" s="94"/>
    </row>
    <row r="41" spans="1:26" ht="20.25" customHeight="1" x14ac:dyDescent="0.15">
      <c r="A41" s="38"/>
      <c r="B41" s="38"/>
      <c r="C41" s="39"/>
      <c r="D41" s="39"/>
      <c r="E41" s="39"/>
      <c r="F41" s="40"/>
      <c r="G41" s="40"/>
      <c r="H41" s="40"/>
      <c r="I41" s="40"/>
      <c r="J41" s="66" t="s">
        <v>32</v>
      </c>
      <c r="K41" s="33" t="s">
        <v>33</v>
      </c>
      <c r="L41" s="40"/>
      <c r="M41" s="38"/>
      <c r="N41" s="279" t="s">
        <v>34</v>
      </c>
      <c r="O41" s="279"/>
      <c r="P41" s="280"/>
      <c r="Q41" s="60">
        <f>Q5+O39-Q40</f>
        <v>0</v>
      </c>
      <c r="R41" s="84"/>
      <c r="S41" s="85"/>
      <c r="T41" s="86">
        <f>R5+R39-T40</f>
        <v>0</v>
      </c>
      <c r="U41" s="85"/>
      <c r="V41" s="85"/>
      <c r="W41" s="86">
        <f>S5+U39-W40</f>
        <v>0</v>
      </c>
      <c r="X41" s="83"/>
      <c r="Y41" s="94"/>
    </row>
    <row r="42" spans="1:26" ht="17.649999999999999" customHeight="1" x14ac:dyDescent="0.15">
      <c r="A42" s="38"/>
      <c r="B42" s="38"/>
      <c r="C42" s="39"/>
      <c r="D42" s="39"/>
      <c r="E42" s="39"/>
      <c r="F42" s="40"/>
      <c r="G42" s="40"/>
      <c r="H42" s="40"/>
      <c r="I42" s="67" t="s">
        <v>30</v>
      </c>
      <c r="J42" s="32">
        <f>SUMIF($M$9:$M$38,I42,$J$9:$J$38)</f>
        <v>0</v>
      </c>
      <c r="K42" s="61">
        <f>SUMIF($M$9:$M$38,I42,$K$9:$K$38)</f>
        <v>0</v>
      </c>
      <c r="L42" s="40"/>
      <c r="M42" s="39"/>
      <c r="N42" s="38"/>
      <c r="O42" s="38"/>
      <c r="P42" s="38"/>
      <c r="Q42" s="29" t="s">
        <v>4</v>
      </c>
      <c r="R42" s="84"/>
      <c r="S42" s="87"/>
      <c r="T42" s="55" t="s">
        <v>5</v>
      </c>
      <c r="U42" s="87"/>
      <c r="V42" s="87"/>
      <c r="W42" s="55" t="s">
        <v>6</v>
      </c>
      <c r="X42" s="83"/>
      <c r="Y42" s="94"/>
    </row>
    <row r="43" spans="1:26" ht="17.649999999999999" customHeight="1" x14ac:dyDescent="0.15">
      <c r="A43" s="41"/>
      <c r="B43" s="41"/>
      <c r="C43" s="42"/>
      <c r="D43" s="42"/>
      <c r="E43" s="42"/>
      <c r="F43" s="43"/>
      <c r="G43" s="43"/>
      <c r="H43" s="43"/>
      <c r="I43" s="41" t="s">
        <v>35</v>
      </c>
      <c r="J43" s="68">
        <f>SUM('4:12'!J42)</f>
        <v>0</v>
      </c>
      <c r="K43" s="61">
        <f>SUM('4:12'!K42)</f>
        <v>0</v>
      </c>
      <c r="L43" s="69"/>
      <c r="M43" s="38"/>
      <c r="N43" s="279" t="s">
        <v>36</v>
      </c>
      <c r="O43" s="279"/>
      <c r="P43" s="280"/>
      <c r="Q43" s="32">
        <f>SUM('4:12'!Q40)</f>
        <v>0</v>
      </c>
      <c r="R43" s="84"/>
      <c r="S43" s="88"/>
      <c r="T43" s="68">
        <f>SUM('4:12'!T40)</f>
        <v>0</v>
      </c>
      <c r="U43" s="89"/>
      <c r="V43" s="89"/>
      <c r="W43" s="68">
        <f>SUM('4:12'!W40)</f>
        <v>0</v>
      </c>
      <c r="X43" s="90"/>
      <c r="Y43" s="94"/>
    </row>
    <row r="44" spans="1:26" ht="17.649999999999999" customHeight="1" x14ac:dyDescent="0.15">
      <c r="A44" s="41"/>
      <c r="B44" s="41"/>
      <c r="C44" s="42"/>
      <c r="D44" s="42"/>
      <c r="E44" s="42"/>
      <c r="F44" s="43"/>
      <c r="G44" s="43"/>
      <c r="H44" s="43"/>
      <c r="I44" s="41"/>
      <c r="J44" s="70"/>
      <c r="K44" s="36"/>
      <c r="L44" s="69"/>
      <c r="M44" s="39"/>
      <c r="N44" s="41"/>
      <c r="O44" s="41"/>
      <c r="P44" s="41"/>
      <c r="Q44" s="70"/>
      <c r="R44" s="88"/>
      <c r="S44" s="88"/>
      <c r="T44" s="88"/>
      <c r="U44" s="88"/>
      <c r="V44" s="88"/>
      <c r="W44" s="88"/>
      <c r="X44" s="83"/>
    </row>
    <row r="45" spans="1:26" ht="17.649999999999999" customHeight="1" x14ac:dyDescent="0.15">
      <c r="A45" s="41"/>
      <c r="B45" s="41"/>
      <c r="C45" s="42"/>
      <c r="D45" s="42"/>
      <c r="E45" s="42"/>
      <c r="F45" s="43"/>
      <c r="G45" s="43"/>
      <c r="H45" s="43"/>
      <c r="I45" s="41"/>
      <c r="J45" s="41"/>
      <c r="K45" s="71"/>
      <c r="L45" s="69"/>
      <c r="M45" s="39"/>
      <c r="N45" s="41"/>
      <c r="O45" s="41"/>
      <c r="P45" s="41"/>
      <c r="Q45" s="41"/>
      <c r="R45" s="88"/>
      <c r="S45" s="88"/>
      <c r="T45" s="88"/>
      <c r="U45" s="88"/>
      <c r="V45" s="88"/>
      <c r="W45" s="88"/>
      <c r="X45" s="87"/>
    </row>
    <row r="46" spans="1:26" ht="17.649999999999999" customHeight="1" x14ac:dyDescent="0.15">
      <c r="A46" s="44"/>
      <c r="B46" s="41"/>
      <c r="C46" s="12"/>
      <c r="D46" s="45"/>
      <c r="E46" s="45"/>
      <c r="F46" s="42"/>
      <c r="G46" s="46"/>
      <c r="H46" s="46"/>
      <c r="I46" s="42"/>
      <c r="J46" s="42"/>
      <c r="K46" s="42"/>
      <c r="L46" s="72"/>
      <c r="M46" s="46"/>
      <c r="N46" s="12"/>
      <c r="O46" s="12"/>
      <c r="P46" s="12"/>
      <c r="Q46" s="42"/>
      <c r="R46" s="91"/>
      <c r="S46" s="91"/>
      <c r="T46" s="91"/>
      <c r="U46" s="91"/>
      <c r="V46" s="91"/>
      <c r="W46" s="91"/>
      <c r="X46" s="87"/>
    </row>
    <row r="47" spans="1:26" ht="17.649999999999999" customHeight="1" x14ac:dyDescent="0.15">
      <c r="A47" s="44"/>
      <c r="B47" s="41"/>
      <c r="C47" s="12"/>
      <c r="D47" s="45"/>
      <c r="E47" s="45"/>
      <c r="F47" s="42"/>
      <c r="G47" s="46"/>
      <c r="H47" s="46"/>
      <c r="I47" s="42"/>
      <c r="J47" s="42"/>
      <c r="K47" s="42"/>
      <c r="L47" s="72"/>
      <c r="M47" s="46"/>
      <c r="N47" s="12"/>
      <c r="O47" s="12"/>
      <c r="P47" s="12"/>
      <c r="Q47" s="42"/>
      <c r="R47" s="91"/>
      <c r="S47" s="91"/>
      <c r="T47" s="91"/>
      <c r="U47" s="91"/>
      <c r="V47" s="91"/>
      <c r="W47" s="91"/>
      <c r="X47" s="87"/>
    </row>
    <row r="48" spans="1:26" ht="17.649999999999999" customHeight="1" x14ac:dyDescent="0.15">
      <c r="A48" s="45"/>
      <c r="B48" s="41"/>
      <c r="C48" s="12"/>
      <c r="D48" s="12"/>
      <c r="E48" s="12"/>
      <c r="F48" s="42"/>
      <c r="G48" s="46"/>
      <c r="H48" s="46"/>
      <c r="I48" s="42"/>
      <c r="J48" s="42"/>
      <c r="K48" s="42"/>
      <c r="L48" s="72"/>
      <c r="M48" s="46"/>
      <c r="N48" s="12"/>
      <c r="O48" s="12"/>
      <c r="P48" s="12"/>
      <c r="Q48" s="42"/>
      <c r="R48" s="91"/>
      <c r="S48" s="91"/>
      <c r="T48" s="91"/>
      <c r="U48" s="91"/>
      <c r="V48" s="91"/>
      <c r="W48" s="91"/>
      <c r="X48" s="87"/>
    </row>
  </sheetData>
  <customSheetViews>
    <customSheetView guid="{A82FB63C-2A94-42D5-9C7A-4B6A140511F1}">
      <selection activeCell="C3" sqref="C3:E3"/>
      <pageMargins left="0.39305555555555599" right="0.39305555555555599" top="0" bottom="0" header="0.51180555555555596" footer="0.51180555555555596"/>
      <printOptions horizontalCentered="1" verticalCentered="1"/>
      <pageSetup paperSize="9" scale="80" orientation="landscape" r:id="rId1"/>
      <headerFooter alignWithMargins="0"/>
    </customSheetView>
  </customSheetViews>
  <mergeCells count="25">
    <mergeCell ref="X7:X8"/>
    <mergeCell ref="Y7:Y8"/>
    <mergeCell ref="Z7:Z8"/>
    <mergeCell ref="O3:P5"/>
    <mergeCell ref="U7:W7"/>
    <mergeCell ref="N41:P41"/>
    <mergeCell ref="N43:P43"/>
    <mergeCell ref="A7:A8"/>
    <mergeCell ref="B7:B8"/>
    <mergeCell ref="C7:C8"/>
    <mergeCell ref="D7:D8"/>
    <mergeCell ref="E7:E8"/>
    <mergeCell ref="F7:F8"/>
    <mergeCell ref="G7:G8"/>
    <mergeCell ref="L7:L8"/>
    <mergeCell ref="M7:M8"/>
    <mergeCell ref="N7:N8"/>
    <mergeCell ref="C3:E3"/>
    <mergeCell ref="I3:M3"/>
    <mergeCell ref="H7:K7"/>
    <mergeCell ref="O7:Q7"/>
    <mergeCell ref="R7:T7"/>
    <mergeCell ref="Q3:Q4"/>
    <mergeCell ref="R3:R4"/>
    <mergeCell ref="S3:S4"/>
  </mergeCells>
  <phoneticPr fontId="22"/>
  <conditionalFormatting sqref="G9 G22:G38">
    <cfRule type="expression" dxfId="16" priority="5" stopIfTrue="1">
      <formula>ISERROR(G9)</formula>
    </cfRule>
  </conditionalFormatting>
  <conditionalFormatting sqref="G10:G11 G18:G20">
    <cfRule type="expression" dxfId="15" priority="4" stopIfTrue="1">
      <formula>ISERROR(G10)</formula>
    </cfRule>
  </conditionalFormatting>
  <conditionalFormatting sqref="G17">
    <cfRule type="expression" dxfId="14" priority="3" stopIfTrue="1">
      <formula>ISERROR(G17)</formula>
    </cfRule>
  </conditionalFormatting>
  <conditionalFormatting sqref="G12:G16">
    <cfRule type="expression" dxfId="13" priority="2" stopIfTrue="1">
      <formula>ISERROR(G12)</formula>
    </cfRule>
  </conditionalFormatting>
  <conditionalFormatting sqref="G21">
    <cfRule type="expression" dxfId="12" priority="1" stopIfTrue="1">
      <formula>ISERROR(G21)</formula>
    </cfRule>
  </conditionalFormatting>
  <dataValidations count="1">
    <dataValidation allowBlank="1" showInputMessage="1" showErrorMessage="1" sqref="H46:H48 H9:H38 X7:X48" xr:uid="{00000000-0002-0000-0800-000000000000}"/>
  </dataValidations>
  <printOptions horizontalCentered="1" verticalCentered="1"/>
  <pageMargins left="0.39305555555555599" right="0.39305555555555599" top="0" bottom="0" header="0.51180555555555596" footer="0.51180555555555596"/>
  <pageSetup paperSize="9" scale="80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</vt:lpstr>
      <vt:lpstr>2</vt:lpstr>
      <vt:lpstr>3</vt:lpstr>
      <vt:lpstr>ロット別収量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ロット別収量!Print_Area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user</cp:lastModifiedBy>
  <cp:lastPrinted>2020-07-02T04:35:36Z</cp:lastPrinted>
  <dcterms:created xsi:type="dcterms:W3CDTF">2010-08-30T04:26:00Z</dcterms:created>
  <dcterms:modified xsi:type="dcterms:W3CDTF">2023-05-17T00:11:31Z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